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30" windowWidth="15600" windowHeight="10995" activeTab="5"/>
  </bookViews>
  <sheets>
    <sheet name="úvod" sheetId="9" r:id="rId1"/>
    <sheet name="str.27-Príklad1.17" sheetId="4" r:id="rId2"/>
    <sheet name="str.32-úloha1.22" sheetId="5" r:id="rId3"/>
    <sheet name="str.30-Príklad 1.18pôv" sheetId="8" r:id="rId4"/>
    <sheet name="str.30-Príklad 1.18opr" sheetId="1" r:id="rId5"/>
    <sheet name="www.luba" sheetId="7" r:id="rId6"/>
  </sheets>
  <calcPr calcId="144525"/>
</workbook>
</file>

<file path=xl/calcChain.xml><?xml version="1.0" encoding="utf-8"?>
<calcChain xmlns="http://schemas.openxmlformats.org/spreadsheetml/2006/main">
  <c r="F23" i="8"/>
  <c r="E23"/>
  <c r="D23"/>
  <c r="F22"/>
  <c r="E22"/>
  <c r="D22"/>
  <c r="F21"/>
  <c r="E21"/>
  <c r="D21"/>
  <c r="F20"/>
  <c r="E20"/>
  <c r="D20"/>
  <c r="F19"/>
  <c r="E19"/>
  <c r="D19"/>
  <c r="F11"/>
  <c r="F12" s="1"/>
  <c r="E11"/>
  <c r="E12" s="1"/>
  <c r="D11"/>
  <c r="D12" s="1"/>
  <c r="G10"/>
  <c r="H10" s="1"/>
  <c r="G9"/>
  <c r="H9" s="1"/>
  <c r="G8"/>
  <c r="H8" s="1"/>
  <c r="G7"/>
  <c r="H7" s="1"/>
  <c r="G6"/>
  <c r="G11" s="1"/>
  <c r="D20" i="1"/>
  <c r="E20"/>
  <c r="F20"/>
  <c r="D21"/>
  <c r="E21"/>
  <c r="F21"/>
  <c r="D22"/>
  <c r="E22"/>
  <c r="F22"/>
  <c r="D23"/>
  <c r="E23"/>
  <c r="F23"/>
  <c r="E19"/>
  <c r="F19"/>
  <c r="D19"/>
  <c r="E11"/>
  <c r="E12" s="1"/>
  <c r="F11"/>
  <c r="F12" s="1"/>
  <c r="D11"/>
  <c r="D12" s="1"/>
  <c r="H6" i="8" l="1"/>
  <c r="K29"/>
  <c r="K28"/>
  <c r="K32" s="1"/>
  <c r="B39" i="7"/>
  <c r="B35"/>
  <c r="B34"/>
  <c r="B27"/>
  <c r="B23"/>
  <c r="B22"/>
  <c r="B15"/>
  <c r="B11"/>
  <c r="B10"/>
  <c r="B37"/>
  <c r="B25"/>
  <c r="B13"/>
  <c r="B12"/>
  <c r="B38"/>
  <c r="B36"/>
  <c r="B26"/>
  <c r="B24"/>
  <c r="B14"/>
  <c r="F13" i="8" l="1"/>
  <c r="D13"/>
  <c r="E13"/>
  <c r="I10"/>
  <c r="I8"/>
  <c r="I6"/>
  <c r="I9"/>
  <c r="I7"/>
  <c r="C20" i="4"/>
  <c r="J10" s="1"/>
  <c r="C19"/>
  <c r="C18"/>
  <c r="C17"/>
  <c r="C16"/>
  <c r="C15"/>
  <c r="K31" i="8" l="1"/>
  <c r="K30"/>
  <c r="C20" i="5"/>
  <c r="C16"/>
  <c r="C15"/>
  <c r="G7" i="1"/>
  <c r="H7" s="1"/>
  <c r="G8"/>
  <c r="H8" s="1"/>
  <c r="G9"/>
  <c r="H9" s="1"/>
  <c r="G10"/>
  <c r="H10" s="1"/>
  <c r="G6"/>
  <c r="H6" s="1"/>
  <c r="C19" i="5"/>
  <c r="C17"/>
  <c r="C18"/>
  <c r="K33" i="8" l="1"/>
  <c r="G11" i="1"/>
  <c r="K28" l="1"/>
  <c r="K32" s="1"/>
  <c r="K29"/>
  <c r="F13" l="1"/>
  <c r="E13"/>
  <c r="D13"/>
  <c r="K31" s="1"/>
  <c r="I7"/>
  <c r="I9"/>
  <c r="I6"/>
  <c r="I8"/>
  <c r="I10"/>
  <c r="K30" l="1"/>
  <c r="K33" s="1"/>
</calcChain>
</file>

<file path=xl/sharedStrings.xml><?xml version="1.0" encoding="utf-8"?>
<sst xmlns="http://schemas.openxmlformats.org/spreadsheetml/2006/main" count="178" uniqueCount="69">
  <si>
    <t>0,14 a menej</t>
  </si>
  <si>
    <t>0,15 - 0,21</t>
  </si>
  <si>
    <t>0,22 - 0,28</t>
  </si>
  <si>
    <t>30 a menej</t>
  </si>
  <si>
    <t>31 - 45</t>
  </si>
  <si>
    <t xml:space="preserve">46 -60 </t>
  </si>
  <si>
    <t>61 -75</t>
  </si>
  <si>
    <t>Postup:</t>
  </si>
  <si>
    <t>1.</t>
  </si>
  <si>
    <t>Znak y - priemerná mesačná cena za minútu hovoru v eurách</t>
  </si>
  <si>
    <t>Znak x - počet prevolaných minút za mesiac</t>
  </si>
  <si>
    <t>Opísať tabuľku (ružové a zelené), určiť stredy intervalov (modré)</t>
  </si>
  <si>
    <t>2.</t>
  </si>
  <si>
    <t>Vypočítať súčty riadkov a stĺpcov (žlté)</t>
  </si>
  <si>
    <t>priemer x</t>
  </si>
  <si>
    <t>priemer y</t>
  </si>
  <si>
    <t xml:space="preserve">3. </t>
  </si>
  <si>
    <t>Vypočítať súčiny (fialové)</t>
  </si>
  <si>
    <t xml:space="preserve">4. </t>
  </si>
  <si>
    <t>Vypočítať artimetické priemery</t>
  </si>
  <si>
    <t xml:space="preserve">5. </t>
  </si>
  <si>
    <t>smer. odch. x</t>
  </si>
  <si>
    <t>smer. odch. y</t>
  </si>
  <si>
    <t>Vypočítať smerodajné odchýlky (najprv tyrkysové)</t>
  </si>
  <si>
    <t>6.</t>
  </si>
  <si>
    <t>kovariancia</t>
  </si>
  <si>
    <t xml:space="preserve">7. </t>
  </si>
  <si>
    <t>Vypočítať koeficient korelácie</t>
  </si>
  <si>
    <t>korelácia</t>
  </si>
  <si>
    <t>Výška (cm)</t>
  </si>
  <si>
    <t>Hmotnosť (kg)</t>
  </si>
  <si>
    <t>funkcia AVERAGE (PRIEMER)</t>
  </si>
  <si>
    <t>funkcia STDEV.P</t>
  </si>
  <si>
    <t>funkcia COVARIANCE.P</t>
  </si>
  <si>
    <t>funkcia CORREL</t>
  </si>
  <si>
    <t>V tabuľke sú uvedené výšky a hmotnosti chlapcov z jednej triedy.</t>
  </si>
  <si>
    <t>Údaje od telekomunikačného operátora</t>
  </si>
  <si>
    <t>Záujem o ojazdené vozidlá značky Škoda v autobazáre</t>
  </si>
  <si>
    <t>Počet najazdených km</t>
  </si>
  <si>
    <t>Predajna cena v eurách</t>
  </si>
  <si>
    <t>x</t>
  </si>
  <si>
    <t>y</t>
  </si>
  <si>
    <t>funkcia COVARIANCE.P (COVAR)</t>
  </si>
  <si>
    <t>Stupne lineárnej závislosti:</t>
  </si>
  <si>
    <t>slabá</t>
  </si>
  <si>
    <t>mierna</t>
  </si>
  <si>
    <t>silná</t>
  </si>
  <si>
    <t>Odpoveď:</t>
  </si>
  <si>
    <t>Závislosť medzi hmotnosťou a výškou je</t>
  </si>
  <si>
    <t>Študenti vypracujú sami!</t>
  </si>
  <si>
    <t>pomocná tabuľka</t>
  </si>
  <si>
    <t>8.</t>
  </si>
  <si>
    <t>Vytvoriť pomocnú tabuľku - namiesto frekvencií v nej budúť súčiny x.y, vzorec z bunky D18 naťahať doprava a nadol</t>
  </si>
  <si>
    <t>Vypočítať kovarianciu</t>
  </si>
  <si>
    <t>žiak</t>
  </si>
  <si>
    <t>body z testu v B</t>
  </si>
  <si>
    <t> body z testu v CH</t>
  </si>
  <si>
    <t>znak x</t>
  </si>
  <si>
    <t>znak y</t>
  </si>
  <si>
    <t>číslo chlapca</t>
  </si>
  <si>
    <t xml:space="preserve">výška </t>
  </si>
  <si>
    <t>hmotnosť</t>
  </si>
  <si>
    <t>číslo žiaka</t>
  </si>
  <si>
    <t>biológia</t>
  </si>
  <si>
    <t>chémia</t>
  </si>
  <si>
    <t>76 -100</t>
  </si>
  <si>
    <t>Príklady zo štatistiky</t>
  </si>
  <si>
    <t>Použitá učebnica: MATEMATIKA pre gymnáziá: Pravdepodobnosť a štatistika (hnedá, ISBN 978-80-10-01520-7)</t>
  </si>
  <si>
    <t>Vypracovala: Mgr. Miroslava Vavrová</t>
  </si>
</sst>
</file>

<file path=xl/styles.xml><?xml version="1.0" encoding="utf-8"?>
<styleSheet xmlns="http://schemas.openxmlformats.org/spreadsheetml/2006/main">
  <numFmts count="2">
    <numFmt numFmtId="164" formatCode="0.000000"/>
    <numFmt numFmtId="165" formatCode="0.000"/>
  </numFmts>
  <fonts count="10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color theme="0" tint="-4.9989318521683403E-2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2" fillId="8" borderId="0" xfId="0" applyFont="1" applyFill="1"/>
    <xf numFmtId="1" fontId="0" fillId="3" borderId="0" xfId="0" applyNumberFormat="1" applyFill="1" applyAlignment="1">
      <alignment horizontal="center"/>
    </xf>
    <xf numFmtId="0" fontId="2" fillId="8" borderId="0" xfId="0" applyFont="1" applyFill="1" applyAlignment="1">
      <alignment vertical="center"/>
    </xf>
    <xf numFmtId="0" fontId="1" fillId="6" borderId="0" xfId="0" applyFont="1" applyFill="1" applyAlignment="1">
      <alignment horizontal="center"/>
    </xf>
    <xf numFmtId="2" fontId="0" fillId="0" borderId="0" xfId="0" applyNumberFormat="1"/>
    <xf numFmtId="0" fontId="0" fillId="0" borderId="1" xfId="0" applyBorder="1" applyAlignment="1">
      <alignment horizontal="center"/>
    </xf>
    <xf numFmtId="0" fontId="0" fillId="7" borderId="1" xfId="0" applyFill="1" applyBorder="1"/>
    <xf numFmtId="0" fontId="2" fillId="8" borderId="1" xfId="0" applyFont="1" applyFill="1" applyBorder="1" applyAlignment="1">
      <alignment horizontal="center"/>
    </xf>
    <xf numFmtId="0" fontId="4" fillId="0" borderId="0" xfId="0" applyFont="1"/>
    <xf numFmtId="0" fontId="5" fillId="10" borderId="0" xfId="0" applyFont="1" applyFill="1"/>
    <xf numFmtId="0" fontId="0" fillId="12" borderId="0" xfId="0" applyFill="1" applyAlignment="1">
      <alignment horizontal="center"/>
    </xf>
    <xf numFmtId="0" fontId="0" fillId="0" borderId="0" xfId="0" applyAlignment="1">
      <alignment horizontal="left" vertical="center"/>
    </xf>
    <xf numFmtId="164" fontId="0" fillId="11" borderId="0" xfId="0" applyNumberFormat="1" applyFill="1" applyAlignment="1">
      <alignment horizontal="center"/>
    </xf>
    <xf numFmtId="2" fontId="2" fillId="8" borderId="0" xfId="0" applyNumberFormat="1" applyFont="1" applyFill="1" applyAlignment="1">
      <alignment horizontal="right"/>
    </xf>
    <xf numFmtId="0" fontId="2" fillId="8" borderId="0" xfId="0" applyFont="1" applyFill="1" applyAlignment="1">
      <alignment horizontal="right"/>
    </xf>
    <xf numFmtId="2" fontId="2" fillId="8" borderId="0" xfId="0" applyNumberFormat="1" applyFont="1" applyFill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13" borderId="5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13" borderId="5" xfId="0" applyFont="1" applyFill="1" applyBorder="1" applyAlignment="1">
      <alignment horizontal="center" vertical="center" wrapText="1"/>
    </xf>
    <xf numFmtId="0" fontId="7" fillId="15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14" borderId="5" xfId="0" applyFont="1" applyFill="1" applyBorder="1" applyAlignment="1">
      <alignment horizontal="center" vertical="center" wrapText="1"/>
    </xf>
    <xf numFmtId="165" fontId="0" fillId="11" borderId="0" xfId="0" applyNumberFormat="1" applyFill="1"/>
    <xf numFmtId="0" fontId="8" fillId="5" borderId="0" xfId="0" applyFont="1" applyFill="1" applyAlignment="1">
      <alignment horizontal="center"/>
    </xf>
    <xf numFmtId="0" fontId="9" fillId="16" borderId="0" xfId="0" applyFont="1" applyFill="1" applyAlignment="1">
      <alignment horizontal="center"/>
    </xf>
    <xf numFmtId="0" fontId="3" fillId="9" borderId="0" xfId="0" applyFont="1" applyFill="1" applyAlignment="1">
      <alignment horizontal="left" vertical="center"/>
    </xf>
    <xf numFmtId="0" fontId="2" fillId="8" borderId="2" xfId="0" applyFont="1" applyFill="1" applyBorder="1" applyAlignment="1">
      <alignment horizontal="left"/>
    </xf>
    <xf numFmtId="0" fontId="2" fillId="8" borderId="3" xfId="0" applyFont="1" applyFill="1" applyBorder="1" applyAlignment="1">
      <alignment horizontal="left"/>
    </xf>
    <xf numFmtId="0" fontId="2" fillId="8" borderId="4" xfId="0" applyFont="1" applyFill="1" applyBorder="1" applyAlignment="1">
      <alignment horizontal="left"/>
    </xf>
    <xf numFmtId="0" fontId="0" fillId="2" borderId="0" xfId="0" applyFill="1" applyAlignment="1">
      <alignment horizontal="center" vertical="center" wrapText="1"/>
    </xf>
    <xf numFmtId="0" fontId="6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10" borderId="0" xfId="0" applyFont="1" applyFill="1" applyAlignment="1">
      <alignment horizontal="left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FFFFCC"/>
      <color rgb="FFCC66FF"/>
      <color rgb="FF00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38100</xdr:colOff>
      <xdr:row>3</xdr:row>
      <xdr:rowOff>23812</xdr:rowOff>
    </xdr:from>
    <xdr:ext cx="914400" cy="267702"/>
    <mc:AlternateContent xmlns:mc="http://schemas.openxmlformats.org/markup-compatibility/2006">
      <mc:Choice xmlns:a14="http://schemas.microsoft.com/office/drawing/2010/main" xmlns="" Requires="a14">
        <xdr:sp macro="" textlink="">
          <xdr:nvSpPr>
            <xdr:cNvPr id="4" name="BlokTextu 3"/>
            <xdr:cNvSpPr txBox="1"/>
          </xdr:nvSpPr>
          <xdr:spPr>
            <a:xfrm>
              <a:off x="7800975" y="642937"/>
              <a:ext cx="914400" cy="267702"/>
            </a:xfrm>
            <a:prstGeom prst="rect">
              <a:avLst/>
            </a:prstGeom>
            <a:solidFill>
              <a:srgbClr val="00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 xmlns:m="http://schemas.openxmlformats.org/officeDocument/2006/math">
                  <m:sSup>
                    <m:sSupPr>
                      <m:ctrlPr>
                        <a:rPr lang="sk-SK" sz="1100" i="1">
                          <a:latin typeface="Cambria Math"/>
                        </a:rPr>
                      </m:ctrlPr>
                    </m:sSupPr>
                    <m:e>
                      <m:r>
                        <a:rPr lang="sk-SK" sz="1100" b="0" i="1">
                          <a:latin typeface="Cambria Math"/>
                        </a:rPr>
                        <m:t>(</m:t>
                      </m:r>
                      <m:sSub>
                        <m:sSubPr>
                          <m:ctrlPr>
                            <a:rPr lang="sk-SK" sz="11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sk-SK" sz="1100" b="0" i="1">
                              <a:latin typeface="Cambria Math"/>
                            </a:rPr>
                            <m:t>𝑥</m:t>
                          </m:r>
                        </m:e>
                        <m:sub>
                          <m:r>
                            <a:rPr lang="sk-SK" sz="1100" b="0" i="1">
                              <a:latin typeface="Cambria Math"/>
                            </a:rPr>
                            <m:t>𝑖</m:t>
                          </m:r>
                        </m:sub>
                      </m:sSub>
                      <m:r>
                        <a:rPr lang="sk-SK" sz="1100" b="0" i="1">
                          <a:latin typeface="Cambria Math"/>
                        </a:rPr>
                        <m:t>−</m:t>
                      </m:r>
                      <m:acc>
                        <m:accPr>
                          <m:chr m:val="̅"/>
                          <m:ctrlPr>
                            <a:rPr lang="sk-SK" sz="1100" b="0" i="1">
                              <a:latin typeface="Cambria Math"/>
                            </a:rPr>
                          </m:ctrlPr>
                        </m:accPr>
                        <m:e>
                          <m:r>
                            <a:rPr lang="sk-SK" sz="1100" b="0" i="1">
                              <a:latin typeface="Cambria Math"/>
                            </a:rPr>
                            <m:t>𝑥</m:t>
                          </m:r>
                        </m:e>
                      </m:acc>
                      <m:r>
                        <a:rPr lang="sk-SK" sz="1100" b="0" i="1">
                          <a:latin typeface="Cambria Math"/>
                        </a:rPr>
                        <m:t>)</m:t>
                      </m:r>
                    </m:e>
                    <m:sup>
                      <m:r>
                        <a:rPr lang="sk-SK" sz="1100" b="0" i="1">
                          <a:latin typeface="Cambria Math"/>
                        </a:rPr>
                        <m:t>2</m:t>
                      </m:r>
                    </m:sup>
                  </m:sSup>
                </m:oMath>
              </a14:m>
              <a:r>
                <a:rPr lang="sk-SK" sz="1100"/>
                <a:t>.</a:t>
              </a:r>
              <a14:m>
                <m:oMath xmlns:m="http://schemas.openxmlformats.org/officeDocument/2006/math">
                  <m:sSub>
                    <m:sSubPr>
                      <m:ctrlPr>
                        <a:rPr lang="sk-SK" sz="11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sk-SK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𝑛</m:t>
                      </m:r>
                    </m:e>
                    <m:sub>
                      <m:r>
                        <a:rPr lang="sk-SK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𝑖</m:t>
                      </m:r>
                    </m:sub>
                  </m:sSub>
                </m:oMath>
              </a14:m>
              <a:endParaRPr lang="sk-SK" sz="1100"/>
            </a:p>
          </xdr:txBody>
        </xdr:sp>
      </mc:Choice>
      <mc:Fallback>
        <xdr:sp macro="" textlink="">
          <xdr:nvSpPr>
            <xdr:cNvPr id="4" name="BlokTextu 3"/>
            <xdr:cNvSpPr txBox="1"/>
          </xdr:nvSpPr>
          <xdr:spPr>
            <a:xfrm>
              <a:off x="7800975" y="642937"/>
              <a:ext cx="914400" cy="267702"/>
            </a:xfrm>
            <a:prstGeom prst="rect">
              <a:avLst/>
            </a:prstGeom>
            <a:solidFill>
              <a:srgbClr val="00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sk-SK" sz="1100" i="0">
                  <a:latin typeface="Cambria Math"/>
                </a:rPr>
                <a:t>〖</a:t>
              </a:r>
              <a:r>
                <a:rPr lang="sk-SK" sz="1100" b="0" i="0">
                  <a:latin typeface="Cambria Math"/>
                </a:rPr>
                <a:t>(𝑥_𝑖−𝑥 ̅)〗^2</a:t>
              </a:r>
              <a:r>
                <a:rPr lang="sk-SK" sz="1100"/>
                <a:t>.</a:t>
              </a:r>
              <a:r>
                <a:rPr lang="sk-SK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𝑛_𝑖</a:t>
              </a:r>
              <a:endParaRPr lang="sk-SK" sz="1100"/>
            </a:p>
          </xdr:txBody>
        </xdr:sp>
      </mc:Fallback>
    </mc:AlternateContent>
    <xdr:clientData/>
  </xdr:oneCellAnchor>
  <xdr:oneCellAnchor>
    <xdr:from>
      <xdr:col>1</xdr:col>
      <xdr:colOff>695325</xdr:colOff>
      <xdr:row>12</xdr:row>
      <xdr:rowOff>33337</xdr:rowOff>
    </xdr:from>
    <xdr:ext cx="914400" cy="267702"/>
    <mc:AlternateContent xmlns:mc="http://schemas.openxmlformats.org/markup-compatibility/2006">
      <mc:Choice xmlns:a14="http://schemas.microsoft.com/office/drawing/2010/main" xmlns="" Requires="a14">
        <xdr:sp macro="" textlink="">
          <xdr:nvSpPr>
            <xdr:cNvPr id="5" name="BlokTextu 4"/>
            <xdr:cNvSpPr txBox="1"/>
          </xdr:nvSpPr>
          <xdr:spPr>
            <a:xfrm>
              <a:off x="1552575" y="2557462"/>
              <a:ext cx="914400" cy="267702"/>
            </a:xfrm>
            <a:prstGeom prst="rect">
              <a:avLst/>
            </a:prstGeom>
            <a:solidFill>
              <a:srgbClr val="00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 xmlns:m="http://schemas.openxmlformats.org/officeDocument/2006/math">
                  <m:sSup>
                    <m:sSupPr>
                      <m:ctrlPr>
                        <a:rPr lang="sk-SK" sz="1100" i="1">
                          <a:latin typeface="Cambria Math"/>
                        </a:rPr>
                      </m:ctrlPr>
                    </m:sSupPr>
                    <m:e>
                      <m:r>
                        <a:rPr lang="sk-SK" sz="1100" b="0" i="1">
                          <a:latin typeface="Cambria Math"/>
                        </a:rPr>
                        <m:t>(</m:t>
                      </m:r>
                      <m:sSub>
                        <m:sSubPr>
                          <m:ctrlPr>
                            <a:rPr lang="sk-SK" sz="11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sk-SK" sz="1100" b="0" i="1">
                              <a:latin typeface="Cambria Math"/>
                            </a:rPr>
                            <m:t>𝑦</m:t>
                          </m:r>
                        </m:e>
                        <m:sub>
                          <m:r>
                            <a:rPr lang="sk-SK" sz="1100" b="0" i="1">
                              <a:latin typeface="Cambria Math"/>
                            </a:rPr>
                            <m:t>𝑖</m:t>
                          </m:r>
                        </m:sub>
                      </m:sSub>
                      <m:r>
                        <a:rPr lang="sk-SK" sz="1100" b="0" i="1">
                          <a:latin typeface="Cambria Math"/>
                        </a:rPr>
                        <m:t>−</m:t>
                      </m:r>
                      <m:acc>
                        <m:accPr>
                          <m:chr m:val="̅"/>
                          <m:ctrlPr>
                            <a:rPr lang="sk-SK" sz="1100" b="0" i="1">
                              <a:latin typeface="Cambria Math"/>
                            </a:rPr>
                          </m:ctrlPr>
                        </m:accPr>
                        <m:e>
                          <m:r>
                            <a:rPr lang="sk-SK" sz="1100" b="0" i="1">
                              <a:latin typeface="Cambria Math"/>
                            </a:rPr>
                            <m:t>𝑦</m:t>
                          </m:r>
                        </m:e>
                      </m:acc>
                      <m:r>
                        <a:rPr lang="sk-SK" sz="1100" b="0" i="1">
                          <a:latin typeface="Cambria Math"/>
                        </a:rPr>
                        <m:t>)</m:t>
                      </m:r>
                    </m:e>
                    <m:sup>
                      <m:r>
                        <a:rPr lang="sk-SK" sz="1100" b="0" i="1">
                          <a:latin typeface="Cambria Math"/>
                        </a:rPr>
                        <m:t>2</m:t>
                      </m:r>
                    </m:sup>
                  </m:sSup>
                </m:oMath>
              </a14:m>
              <a:r>
                <a:rPr lang="sk-SK" sz="1100"/>
                <a:t>.</a:t>
              </a:r>
              <a14:m>
                <m:oMath xmlns:m="http://schemas.openxmlformats.org/officeDocument/2006/math">
                  <m:sSub>
                    <m:sSubPr>
                      <m:ctrlPr>
                        <a:rPr lang="sk-SK" sz="1100" i="1">
                          <a:latin typeface="Cambria Math"/>
                        </a:rPr>
                      </m:ctrlPr>
                    </m:sSubPr>
                    <m:e>
                      <m:r>
                        <a:rPr lang="sk-SK" sz="1100" b="0" i="1">
                          <a:latin typeface="Cambria Math"/>
                        </a:rPr>
                        <m:t>𝑛</m:t>
                      </m:r>
                    </m:e>
                    <m:sub>
                      <m:r>
                        <a:rPr lang="sk-SK" sz="1100" b="0" i="1">
                          <a:latin typeface="Cambria Math"/>
                        </a:rPr>
                        <m:t>𝑖</m:t>
                      </m:r>
                    </m:sub>
                  </m:sSub>
                </m:oMath>
              </a14:m>
              <a:endParaRPr lang="sk-SK" sz="1100"/>
            </a:p>
          </xdr:txBody>
        </xdr:sp>
      </mc:Choice>
      <mc:Fallback>
        <xdr:sp macro="" textlink="">
          <xdr:nvSpPr>
            <xdr:cNvPr id="5" name="BlokTextu 4"/>
            <xdr:cNvSpPr txBox="1"/>
          </xdr:nvSpPr>
          <xdr:spPr>
            <a:xfrm>
              <a:off x="1552575" y="2557462"/>
              <a:ext cx="914400" cy="267702"/>
            </a:xfrm>
            <a:prstGeom prst="rect">
              <a:avLst/>
            </a:prstGeom>
            <a:solidFill>
              <a:srgbClr val="00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sk-SK" sz="1100" i="0">
                  <a:latin typeface="Cambria Math"/>
                </a:rPr>
                <a:t>〖</a:t>
              </a:r>
              <a:r>
                <a:rPr lang="sk-SK" sz="1100" b="0" i="0">
                  <a:latin typeface="Cambria Math"/>
                </a:rPr>
                <a:t>(𝑦_𝑖−𝑦 ̅)〗^2</a:t>
              </a:r>
              <a:r>
                <a:rPr lang="sk-SK" sz="1100"/>
                <a:t>.</a:t>
              </a:r>
              <a:r>
                <a:rPr lang="sk-SK" sz="1100" b="0" i="0">
                  <a:latin typeface="Cambria Math"/>
                </a:rPr>
                <a:t>𝑛_𝑖</a:t>
              </a:r>
              <a:endParaRPr lang="sk-SK" sz="1100"/>
            </a:p>
          </xdr:txBody>
        </xdr:sp>
      </mc:Fallback>
    </mc:AlternateContent>
    <xdr:clientData/>
  </xdr:oneCellAnchor>
  <xdr:oneCellAnchor>
    <xdr:from>
      <xdr:col>1</xdr:col>
      <xdr:colOff>704850</xdr:colOff>
      <xdr:row>11</xdr:row>
      <xdr:rowOff>61912</xdr:rowOff>
    </xdr:from>
    <xdr:ext cx="914400" cy="264560"/>
    <mc:AlternateContent xmlns:mc="http://schemas.openxmlformats.org/markup-compatibility/2006">
      <mc:Choice xmlns:a14="http://schemas.microsoft.com/office/drawing/2010/main" xmlns="" Requires="a14">
        <xdr:sp macro="" textlink="">
          <xdr:nvSpPr>
            <xdr:cNvPr id="6" name="BlokTextu 5"/>
            <xdr:cNvSpPr txBox="1"/>
          </xdr:nvSpPr>
          <xdr:spPr>
            <a:xfrm>
              <a:off x="1562100" y="2252662"/>
              <a:ext cx="914400" cy="264560"/>
            </a:xfrm>
            <a:prstGeom prst="rect">
              <a:avLst/>
            </a:prstGeom>
            <a:solidFill>
              <a:srgbClr val="CC66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sk-SK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sk-SK" sz="1100" b="0" i="1">
                            <a:latin typeface="Cambria Math"/>
                          </a:rPr>
                          <m:t>𝑦</m:t>
                        </m:r>
                      </m:e>
                      <m:sub>
                        <m:r>
                          <a:rPr lang="sk-SK" sz="1100" b="0" i="1">
                            <a:latin typeface="Cambria Math"/>
                          </a:rPr>
                          <m:t>𝑖</m:t>
                        </m:r>
                      </m:sub>
                    </m:sSub>
                    <m:r>
                      <a:rPr lang="sk-SK" sz="1100" b="0" i="1">
                        <a:latin typeface="Cambria Math"/>
                      </a:rPr>
                      <m:t>.</m:t>
                    </m:r>
                    <m:sSub>
                      <m:sSubPr>
                        <m:ctrlPr>
                          <a:rPr lang="sk-SK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sk-SK" sz="1100" b="0" i="1">
                            <a:latin typeface="Cambria Math"/>
                          </a:rPr>
                          <m:t>𝑛</m:t>
                        </m:r>
                      </m:e>
                      <m:sub>
                        <m:r>
                          <a:rPr lang="sk-SK" sz="1100" b="0" i="1">
                            <a:latin typeface="Cambria Math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sk-SK" sz="1100"/>
            </a:p>
          </xdr:txBody>
        </xdr:sp>
      </mc:Choice>
      <mc:Fallback>
        <xdr:sp macro="" textlink="">
          <xdr:nvSpPr>
            <xdr:cNvPr id="6" name="BlokTextu 5"/>
            <xdr:cNvSpPr txBox="1"/>
          </xdr:nvSpPr>
          <xdr:spPr>
            <a:xfrm>
              <a:off x="1562100" y="2252662"/>
              <a:ext cx="914400" cy="264560"/>
            </a:xfrm>
            <a:prstGeom prst="rect">
              <a:avLst/>
            </a:prstGeom>
            <a:solidFill>
              <a:srgbClr val="CC66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sk-SK" sz="1100" b="0" i="0">
                  <a:latin typeface="Cambria Math"/>
                </a:rPr>
                <a:t>𝑦_𝑖.𝑛_𝑖</a:t>
              </a:r>
              <a:endParaRPr lang="sk-SK" sz="1100"/>
            </a:p>
          </xdr:txBody>
        </xdr:sp>
      </mc:Fallback>
    </mc:AlternateContent>
    <xdr:clientData/>
  </xdr:oneCellAnchor>
  <xdr:oneCellAnchor>
    <xdr:from>
      <xdr:col>6</xdr:col>
      <xdr:colOff>581025</xdr:colOff>
      <xdr:row>3</xdr:row>
      <xdr:rowOff>14287</xdr:rowOff>
    </xdr:from>
    <xdr:ext cx="914400" cy="264560"/>
    <mc:AlternateContent xmlns:mc="http://schemas.openxmlformats.org/markup-compatibility/2006">
      <mc:Choice xmlns:a14="http://schemas.microsoft.com/office/drawing/2010/main" xmlns="" Requires="a14">
        <xdr:sp macro="" textlink="">
          <xdr:nvSpPr>
            <xdr:cNvPr id="7" name="BlokTextu 6"/>
            <xdr:cNvSpPr txBox="1"/>
          </xdr:nvSpPr>
          <xdr:spPr>
            <a:xfrm>
              <a:off x="6877050" y="633412"/>
              <a:ext cx="914400" cy="264560"/>
            </a:xfrm>
            <a:prstGeom prst="rect">
              <a:avLst/>
            </a:prstGeom>
            <a:solidFill>
              <a:srgbClr val="CC66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sk-SK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sk-SK" sz="1100" b="0" i="1">
                            <a:latin typeface="Cambria Math"/>
                          </a:rPr>
                          <m:t>𝑥</m:t>
                        </m:r>
                      </m:e>
                      <m:sub>
                        <m:r>
                          <a:rPr lang="sk-SK" sz="1100" b="0" i="1">
                            <a:latin typeface="Cambria Math"/>
                          </a:rPr>
                          <m:t>𝑖</m:t>
                        </m:r>
                      </m:sub>
                    </m:sSub>
                    <m:r>
                      <a:rPr lang="sk-SK" sz="1100" b="0" i="1">
                        <a:latin typeface="Cambria Math"/>
                      </a:rPr>
                      <m:t>.</m:t>
                    </m:r>
                    <m:sSub>
                      <m:sSubPr>
                        <m:ctrlPr>
                          <a:rPr lang="sk-SK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sk-SK" sz="1100" b="0" i="1">
                            <a:latin typeface="Cambria Math"/>
                          </a:rPr>
                          <m:t>𝑛</m:t>
                        </m:r>
                      </m:e>
                      <m:sub>
                        <m:r>
                          <a:rPr lang="sk-SK" sz="1100" b="0" i="1">
                            <a:latin typeface="Cambria Math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sk-SK" sz="1100"/>
            </a:p>
          </xdr:txBody>
        </xdr:sp>
      </mc:Choice>
      <mc:Fallback>
        <xdr:sp macro="" textlink="">
          <xdr:nvSpPr>
            <xdr:cNvPr id="7" name="BlokTextu 6"/>
            <xdr:cNvSpPr txBox="1"/>
          </xdr:nvSpPr>
          <xdr:spPr>
            <a:xfrm>
              <a:off x="6877050" y="633412"/>
              <a:ext cx="914400" cy="264560"/>
            </a:xfrm>
            <a:prstGeom prst="rect">
              <a:avLst/>
            </a:prstGeom>
            <a:solidFill>
              <a:srgbClr val="CC66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sk-SK" sz="1100" b="0" i="0">
                  <a:latin typeface="Cambria Math"/>
                </a:rPr>
                <a:t>𝑥_𝑖.𝑛_𝑖</a:t>
              </a:r>
              <a:endParaRPr lang="sk-SK" sz="1100"/>
            </a:p>
          </xdr:txBody>
        </xdr:sp>
      </mc:Fallback>
    </mc:AlternateContent>
    <xdr:clientData/>
  </xdr:oneCellAnchor>
  <xdr:twoCellAnchor>
    <xdr:from>
      <xdr:col>1</xdr:col>
      <xdr:colOff>28575</xdr:colOff>
      <xdr:row>1</xdr:row>
      <xdr:rowOff>66674</xdr:rowOff>
    </xdr:from>
    <xdr:to>
      <xdr:col>2</xdr:col>
      <xdr:colOff>590550</xdr:colOff>
      <xdr:row>3</xdr:row>
      <xdr:rowOff>133349</xdr:rowOff>
    </xdr:to>
    <xdr:sp macro="" textlink="">
      <xdr:nvSpPr>
        <xdr:cNvPr id="13" name="Obdĺžniková bublina 12"/>
        <xdr:cNvSpPr/>
      </xdr:nvSpPr>
      <xdr:spPr>
        <a:xfrm>
          <a:off x="885825" y="304799"/>
          <a:ext cx="1428750" cy="447675"/>
        </a:xfrm>
        <a:prstGeom prst="wedgeRectCallout">
          <a:avLst>
            <a:gd name="adj1" fmla="val 45493"/>
            <a:gd name="adj2" fmla="val 10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/>
            <a:t>Tento stĺpec je v učebnici</a:t>
          </a:r>
          <a:r>
            <a:rPr lang="sk-SK" sz="1100" baseline="0"/>
            <a:t> chybne!</a:t>
          </a:r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962025</xdr:colOff>
      <xdr:row>3</xdr:row>
      <xdr:rowOff>0</xdr:rowOff>
    </xdr:from>
    <xdr:ext cx="914400" cy="267702"/>
    <mc:AlternateContent xmlns:mc="http://schemas.openxmlformats.org/markup-compatibility/2006">
      <mc:Choice xmlns:a14="http://schemas.microsoft.com/office/drawing/2010/main" xmlns="" Requires="a14">
        <xdr:sp macro="" textlink="">
          <xdr:nvSpPr>
            <xdr:cNvPr id="29" name="BlokTextu 28"/>
            <xdr:cNvSpPr txBox="1"/>
          </xdr:nvSpPr>
          <xdr:spPr>
            <a:xfrm>
              <a:off x="7867650" y="619125"/>
              <a:ext cx="914400" cy="267702"/>
            </a:xfrm>
            <a:prstGeom prst="rect">
              <a:avLst/>
            </a:prstGeom>
            <a:solidFill>
              <a:srgbClr val="00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 xmlns:m="http://schemas.openxmlformats.org/officeDocument/2006/math">
                  <m:sSup>
                    <m:sSupPr>
                      <m:ctrlPr>
                        <a:rPr lang="sk-SK" sz="1100" i="1">
                          <a:latin typeface="Cambria Math"/>
                        </a:rPr>
                      </m:ctrlPr>
                    </m:sSupPr>
                    <m:e>
                      <m:r>
                        <a:rPr lang="sk-SK" sz="1100" b="0" i="1">
                          <a:latin typeface="Cambria Math"/>
                        </a:rPr>
                        <m:t>(</m:t>
                      </m:r>
                      <m:sSub>
                        <m:sSubPr>
                          <m:ctrlPr>
                            <a:rPr lang="sk-SK" sz="11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sk-SK" sz="1100" b="0" i="1">
                              <a:latin typeface="Cambria Math"/>
                            </a:rPr>
                            <m:t>𝑥</m:t>
                          </m:r>
                        </m:e>
                        <m:sub>
                          <m:r>
                            <a:rPr lang="sk-SK" sz="1100" b="0" i="1">
                              <a:latin typeface="Cambria Math"/>
                            </a:rPr>
                            <m:t>𝑖</m:t>
                          </m:r>
                        </m:sub>
                      </m:sSub>
                      <m:r>
                        <a:rPr lang="sk-SK" sz="1100" b="0" i="1">
                          <a:latin typeface="Cambria Math"/>
                        </a:rPr>
                        <m:t>−</m:t>
                      </m:r>
                      <m:acc>
                        <m:accPr>
                          <m:chr m:val="̅"/>
                          <m:ctrlPr>
                            <a:rPr lang="sk-SK" sz="1100" b="0" i="1">
                              <a:latin typeface="Cambria Math"/>
                            </a:rPr>
                          </m:ctrlPr>
                        </m:accPr>
                        <m:e>
                          <m:r>
                            <a:rPr lang="sk-SK" sz="1100" b="0" i="1">
                              <a:latin typeface="Cambria Math"/>
                            </a:rPr>
                            <m:t>𝑥</m:t>
                          </m:r>
                        </m:e>
                      </m:acc>
                      <m:r>
                        <a:rPr lang="sk-SK" sz="1100" b="0" i="1">
                          <a:latin typeface="Cambria Math"/>
                        </a:rPr>
                        <m:t>)</m:t>
                      </m:r>
                    </m:e>
                    <m:sup>
                      <m:r>
                        <a:rPr lang="sk-SK" sz="1100" b="0" i="1">
                          <a:latin typeface="Cambria Math"/>
                        </a:rPr>
                        <m:t>2</m:t>
                      </m:r>
                    </m:sup>
                  </m:sSup>
                </m:oMath>
              </a14:m>
              <a:r>
                <a:rPr lang="sk-SK" sz="1100"/>
                <a:t>.</a:t>
              </a:r>
              <a14:m>
                <m:oMath xmlns:m="http://schemas.openxmlformats.org/officeDocument/2006/math">
                  <m:sSub>
                    <m:sSubPr>
                      <m:ctrlPr>
                        <a:rPr lang="sk-SK" sz="11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sk-SK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𝑛</m:t>
                      </m:r>
                    </m:e>
                    <m:sub>
                      <m:r>
                        <a:rPr lang="sk-SK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𝑖</m:t>
                      </m:r>
                    </m:sub>
                  </m:sSub>
                </m:oMath>
              </a14:m>
              <a:endParaRPr lang="sk-SK" sz="1100"/>
            </a:p>
          </xdr:txBody>
        </xdr:sp>
      </mc:Choice>
      <mc:Fallback>
        <xdr:sp macro="" textlink="">
          <xdr:nvSpPr>
            <xdr:cNvPr id="29" name="BlokTextu 28"/>
            <xdr:cNvSpPr txBox="1"/>
          </xdr:nvSpPr>
          <xdr:spPr>
            <a:xfrm>
              <a:off x="7867650" y="619125"/>
              <a:ext cx="914400" cy="267702"/>
            </a:xfrm>
            <a:prstGeom prst="rect">
              <a:avLst/>
            </a:prstGeom>
            <a:solidFill>
              <a:srgbClr val="00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sk-SK" sz="1100" i="0">
                  <a:latin typeface="Cambria Math"/>
                </a:rPr>
                <a:t>〖</a:t>
              </a:r>
              <a:r>
                <a:rPr lang="sk-SK" sz="1100" b="0" i="0">
                  <a:latin typeface="Cambria Math"/>
                </a:rPr>
                <a:t>(𝑥_𝑖−𝑥 ̅)〗^2</a:t>
              </a:r>
              <a:r>
                <a:rPr lang="sk-SK" sz="1100"/>
                <a:t>.</a:t>
              </a:r>
              <a:r>
                <a:rPr lang="sk-SK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𝑛_𝑖</a:t>
              </a:r>
              <a:endParaRPr lang="sk-SK" sz="1100"/>
            </a:p>
          </xdr:txBody>
        </xdr:sp>
      </mc:Fallback>
    </mc:AlternateContent>
    <xdr:clientData/>
  </xdr:oneCellAnchor>
  <xdr:oneCellAnchor>
    <xdr:from>
      <xdr:col>7</xdr:col>
      <xdr:colOff>0</xdr:colOff>
      <xdr:row>3</xdr:row>
      <xdr:rowOff>0</xdr:rowOff>
    </xdr:from>
    <xdr:ext cx="914400" cy="264560"/>
    <mc:AlternateContent xmlns:mc="http://schemas.openxmlformats.org/markup-compatibility/2006">
      <mc:Choice xmlns:a14="http://schemas.microsoft.com/office/drawing/2010/main" xmlns="" Requires="a14">
        <xdr:sp macro="" textlink="">
          <xdr:nvSpPr>
            <xdr:cNvPr id="30" name="BlokTextu 29"/>
            <xdr:cNvSpPr txBox="1"/>
          </xdr:nvSpPr>
          <xdr:spPr>
            <a:xfrm>
              <a:off x="6905625" y="619125"/>
              <a:ext cx="914400" cy="264560"/>
            </a:xfrm>
            <a:prstGeom prst="rect">
              <a:avLst/>
            </a:prstGeom>
            <a:solidFill>
              <a:srgbClr val="CC66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sk-SK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sk-SK" sz="1100" b="0" i="1">
                            <a:latin typeface="Cambria Math"/>
                          </a:rPr>
                          <m:t>𝑥</m:t>
                        </m:r>
                      </m:e>
                      <m:sub>
                        <m:r>
                          <a:rPr lang="sk-SK" sz="1100" b="0" i="1">
                            <a:latin typeface="Cambria Math"/>
                          </a:rPr>
                          <m:t>𝑖</m:t>
                        </m:r>
                      </m:sub>
                    </m:sSub>
                    <m:r>
                      <a:rPr lang="sk-SK" sz="1100" b="0" i="1">
                        <a:latin typeface="Cambria Math"/>
                      </a:rPr>
                      <m:t>.</m:t>
                    </m:r>
                    <m:sSub>
                      <m:sSubPr>
                        <m:ctrlPr>
                          <a:rPr lang="sk-SK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sk-SK" sz="1100" b="0" i="1">
                            <a:latin typeface="Cambria Math"/>
                          </a:rPr>
                          <m:t>𝑛</m:t>
                        </m:r>
                      </m:e>
                      <m:sub>
                        <m:r>
                          <a:rPr lang="sk-SK" sz="1100" b="0" i="1">
                            <a:latin typeface="Cambria Math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sk-SK" sz="1100"/>
            </a:p>
          </xdr:txBody>
        </xdr:sp>
      </mc:Choice>
      <mc:Fallback>
        <xdr:sp macro="" textlink="">
          <xdr:nvSpPr>
            <xdr:cNvPr id="30" name="BlokTextu 29"/>
            <xdr:cNvSpPr txBox="1"/>
          </xdr:nvSpPr>
          <xdr:spPr>
            <a:xfrm>
              <a:off x="6905625" y="619125"/>
              <a:ext cx="914400" cy="264560"/>
            </a:xfrm>
            <a:prstGeom prst="rect">
              <a:avLst/>
            </a:prstGeom>
            <a:solidFill>
              <a:srgbClr val="CC66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sk-SK" sz="1100" b="0" i="0">
                  <a:latin typeface="Cambria Math"/>
                </a:rPr>
                <a:t>𝑥_𝑖.𝑛_𝑖</a:t>
              </a:r>
              <a:endParaRPr lang="sk-SK" sz="1100"/>
            </a:p>
          </xdr:txBody>
        </xdr:sp>
      </mc:Fallback>
    </mc:AlternateContent>
    <xdr:clientData/>
  </xdr:oneCellAnchor>
  <xdr:oneCellAnchor>
    <xdr:from>
      <xdr:col>1</xdr:col>
      <xdr:colOff>647700</xdr:colOff>
      <xdr:row>12</xdr:row>
      <xdr:rowOff>38100</xdr:rowOff>
    </xdr:from>
    <xdr:ext cx="914400" cy="267702"/>
    <mc:AlternateContent xmlns:mc="http://schemas.openxmlformats.org/markup-compatibility/2006">
      <mc:Choice xmlns:a14="http://schemas.microsoft.com/office/drawing/2010/main" xmlns="" Requires="a14">
        <xdr:sp macro="" textlink="">
          <xdr:nvSpPr>
            <xdr:cNvPr id="31" name="BlokTextu 30"/>
            <xdr:cNvSpPr txBox="1"/>
          </xdr:nvSpPr>
          <xdr:spPr>
            <a:xfrm>
              <a:off x="1504950" y="2562225"/>
              <a:ext cx="914400" cy="267702"/>
            </a:xfrm>
            <a:prstGeom prst="rect">
              <a:avLst/>
            </a:prstGeom>
            <a:solidFill>
              <a:srgbClr val="00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 xmlns:m="http://schemas.openxmlformats.org/officeDocument/2006/math">
                  <m:sSup>
                    <m:sSupPr>
                      <m:ctrlPr>
                        <a:rPr lang="sk-SK" sz="1100" i="1">
                          <a:latin typeface="Cambria Math"/>
                        </a:rPr>
                      </m:ctrlPr>
                    </m:sSupPr>
                    <m:e>
                      <m:r>
                        <a:rPr lang="sk-SK" sz="1100" b="0" i="1">
                          <a:latin typeface="Cambria Math"/>
                        </a:rPr>
                        <m:t>(</m:t>
                      </m:r>
                      <m:sSub>
                        <m:sSubPr>
                          <m:ctrlPr>
                            <a:rPr lang="sk-SK" sz="11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sk-SK" sz="1100" b="0" i="1">
                              <a:latin typeface="Cambria Math"/>
                            </a:rPr>
                            <m:t>𝑦</m:t>
                          </m:r>
                        </m:e>
                        <m:sub>
                          <m:r>
                            <a:rPr lang="sk-SK" sz="1100" b="0" i="1">
                              <a:latin typeface="Cambria Math"/>
                            </a:rPr>
                            <m:t>𝑖</m:t>
                          </m:r>
                        </m:sub>
                      </m:sSub>
                      <m:r>
                        <a:rPr lang="sk-SK" sz="1100" b="0" i="1">
                          <a:latin typeface="Cambria Math"/>
                        </a:rPr>
                        <m:t>−</m:t>
                      </m:r>
                      <m:acc>
                        <m:accPr>
                          <m:chr m:val="̅"/>
                          <m:ctrlPr>
                            <a:rPr lang="sk-SK" sz="1100" b="0" i="1">
                              <a:latin typeface="Cambria Math"/>
                            </a:rPr>
                          </m:ctrlPr>
                        </m:accPr>
                        <m:e>
                          <m:r>
                            <a:rPr lang="sk-SK" sz="1100" b="0" i="1">
                              <a:latin typeface="Cambria Math"/>
                            </a:rPr>
                            <m:t>𝑦</m:t>
                          </m:r>
                        </m:e>
                      </m:acc>
                      <m:r>
                        <a:rPr lang="sk-SK" sz="1100" b="0" i="1">
                          <a:latin typeface="Cambria Math"/>
                        </a:rPr>
                        <m:t>)</m:t>
                      </m:r>
                    </m:e>
                    <m:sup>
                      <m:r>
                        <a:rPr lang="sk-SK" sz="1100" b="0" i="1">
                          <a:latin typeface="Cambria Math"/>
                        </a:rPr>
                        <m:t>2</m:t>
                      </m:r>
                    </m:sup>
                  </m:sSup>
                </m:oMath>
              </a14:m>
              <a:r>
                <a:rPr lang="sk-SK" sz="1100"/>
                <a:t>.</a:t>
              </a:r>
              <a14:m>
                <m:oMath xmlns:m="http://schemas.openxmlformats.org/officeDocument/2006/math">
                  <m:sSub>
                    <m:sSubPr>
                      <m:ctrlPr>
                        <a:rPr lang="sk-SK" sz="1100" i="1">
                          <a:latin typeface="Cambria Math"/>
                        </a:rPr>
                      </m:ctrlPr>
                    </m:sSubPr>
                    <m:e>
                      <m:r>
                        <a:rPr lang="sk-SK" sz="1100" b="0" i="1">
                          <a:latin typeface="Cambria Math"/>
                        </a:rPr>
                        <m:t>𝑛</m:t>
                      </m:r>
                    </m:e>
                    <m:sub>
                      <m:r>
                        <a:rPr lang="sk-SK" sz="1100" b="0" i="1">
                          <a:latin typeface="Cambria Math"/>
                        </a:rPr>
                        <m:t>𝑖</m:t>
                      </m:r>
                    </m:sub>
                  </m:sSub>
                </m:oMath>
              </a14:m>
              <a:endParaRPr lang="sk-SK" sz="1100"/>
            </a:p>
          </xdr:txBody>
        </xdr:sp>
      </mc:Choice>
      <mc:Fallback>
        <xdr:sp macro="" textlink="">
          <xdr:nvSpPr>
            <xdr:cNvPr id="31" name="BlokTextu 30"/>
            <xdr:cNvSpPr txBox="1"/>
          </xdr:nvSpPr>
          <xdr:spPr>
            <a:xfrm>
              <a:off x="1504950" y="2562225"/>
              <a:ext cx="914400" cy="267702"/>
            </a:xfrm>
            <a:prstGeom prst="rect">
              <a:avLst/>
            </a:prstGeom>
            <a:solidFill>
              <a:srgbClr val="00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sk-SK" sz="1100" i="0">
                  <a:latin typeface="Cambria Math"/>
                </a:rPr>
                <a:t>〖</a:t>
              </a:r>
              <a:r>
                <a:rPr lang="sk-SK" sz="1100" b="0" i="0">
                  <a:latin typeface="Cambria Math"/>
                </a:rPr>
                <a:t>(𝑦_𝑖−𝑦 ̅)〗^2</a:t>
              </a:r>
              <a:r>
                <a:rPr lang="sk-SK" sz="1100"/>
                <a:t>.</a:t>
              </a:r>
              <a:r>
                <a:rPr lang="sk-SK" sz="1100" b="0" i="0">
                  <a:latin typeface="Cambria Math"/>
                </a:rPr>
                <a:t>𝑛_𝑖</a:t>
              </a:r>
              <a:endParaRPr lang="sk-SK" sz="1100"/>
            </a:p>
          </xdr:txBody>
        </xdr:sp>
      </mc:Fallback>
    </mc:AlternateContent>
    <xdr:clientData/>
  </xdr:oneCellAnchor>
  <xdr:oneCellAnchor>
    <xdr:from>
      <xdr:col>1</xdr:col>
      <xdr:colOff>638175</xdr:colOff>
      <xdr:row>11</xdr:row>
      <xdr:rowOff>28575</xdr:rowOff>
    </xdr:from>
    <xdr:ext cx="914400" cy="264560"/>
    <mc:AlternateContent xmlns:mc="http://schemas.openxmlformats.org/markup-compatibility/2006">
      <mc:Choice xmlns:a14="http://schemas.microsoft.com/office/drawing/2010/main" xmlns="" Requires="a14">
        <xdr:sp macro="" textlink="">
          <xdr:nvSpPr>
            <xdr:cNvPr id="32" name="BlokTextu 31"/>
            <xdr:cNvSpPr txBox="1"/>
          </xdr:nvSpPr>
          <xdr:spPr>
            <a:xfrm>
              <a:off x="1495425" y="2219325"/>
              <a:ext cx="914400" cy="264560"/>
            </a:xfrm>
            <a:prstGeom prst="rect">
              <a:avLst/>
            </a:prstGeom>
            <a:solidFill>
              <a:srgbClr val="CC66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sk-SK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sk-SK" sz="1100" b="0" i="1">
                            <a:latin typeface="Cambria Math"/>
                          </a:rPr>
                          <m:t>𝑦</m:t>
                        </m:r>
                      </m:e>
                      <m:sub>
                        <m:r>
                          <a:rPr lang="sk-SK" sz="1100" b="0" i="1">
                            <a:latin typeface="Cambria Math"/>
                          </a:rPr>
                          <m:t>𝑖</m:t>
                        </m:r>
                      </m:sub>
                    </m:sSub>
                    <m:r>
                      <a:rPr lang="sk-SK" sz="1100" b="0" i="1">
                        <a:latin typeface="Cambria Math"/>
                      </a:rPr>
                      <m:t>.</m:t>
                    </m:r>
                    <m:sSub>
                      <m:sSubPr>
                        <m:ctrlPr>
                          <a:rPr lang="sk-SK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sk-SK" sz="1100" b="0" i="1">
                            <a:latin typeface="Cambria Math"/>
                          </a:rPr>
                          <m:t>𝑛</m:t>
                        </m:r>
                      </m:e>
                      <m:sub>
                        <m:r>
                          <a:rPr lang="sk-SK" sz="1100" b="0" i="1">
                            <a:latin typeface="Cambria Math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sk-SK" sz="1100"/>
            </a:p>
          </xdr:txBody>
        </xdr:sp>
      </mc:Choice>
      <mc:Fallback>
        <xdr:sp macro="" textlink="">
          <xdr:nvSpPr>
            <xdr:cNvPr id="32" name="BlokTextu 31"/>
            <xdr:cNvSpPr txBox="1"/>
          </xdr:nvSpPr>
          <xdr:spPr>
            <a:xfrm>
              <a:off x="1495425" y="2219325"/>
              <a:ext cx="914400" cy="264560"/>
            </a:xfrm>
            <a:prstGeom prst="rect">
              <a:avLst/>
            </a:prstGeom>
            <a:solidFill>
              <a:srgbClr val="CC66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sk-SK" sz="1100" b="0" i="0">
                  <a:latin typeface="Cambria Math"/>
                </a:rPr>
                <a:t>𝑦_𝑖.𝑛_𝑖</a:t>
              </a:r>
              <a:endParaRPr lang="sk-SK" sz="1100"/>
            </a:p>
          </xdr:txBody>
        </xdr:sp>
      </mc:Fallback>
    </mc:AlternateContent>
    <xdr:clientData/>
  </xdr:oneCellAnchor>
  <xdr:twoCellAnchor>
    <xdr:from>
      <xdr:col>1</xdr:col>
      <xdr:colOff>76200</xdr:colOff>
      <xdr:row>1</xdr:row>
      <xdr:rowOff>57150</xdr:rowOff>
    </xdr:from>
    <xdr:to>
      <xdr:col>2</xdr:col>
      <xdr:colOff>638175</xdr:colOff>
      <xdr:row>3</xdr:row>
      <xdr:rowOff>123825</xdr:rowOff>
    </xdr:to>
    <xdr:sp macro="" textlink="">
      <xdr:nvSpPr>
        <xdr:cNvPr id="12" name="Obdĺžniková bublina 11"/>
        <xdr:cNvSpPr/>
      </xdr:nvSpPr>
      <xdr:spPr>
        <a:xfrm>
          <a:off x="933450" y="295275"/>
          <a:ext cx="1428750" cy="447675"/>
        </a:xfrm>
        <a:prstGeom prst="wedgeRectCallout">
          <a:avLst>
            <a:gd name="adj1" fmla="val 45493"/>
            <a:gd name="adj2" fmla="val 10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/>
            <a:t>Tento stĺpec je opravený!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O9"/>
  <sheetViews>
    <sheetView workbookViewId="0">
      <selection activeCell="B10" sqref="B10"/>
    </sheetView>
  </sheetViews>
  <sheetFormatPr defaultRowHeight="15"/>
  <sheetData>
    <row r="4" spans="2:15" ht="18.75">
      <c r="B4" s="38" t="s">
        <v>66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6" spans="2:15" ht="18.75">
      <c r="B6" s="39" t="s">
        <v>67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9" spans="2:15">
      <c r="B9" t="s">
        <v>68</v>
      </c>
    </row>
  </sheetData>
  <mergeCells count="2">
    <mergeCell ref="B4:O4"/>
    <mergeCell ref="B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G2" sqref="G2:I10"/>
    </sheetView>
  </sheetViews>
  <sheetFormatPr defaultRowHeight="15"/>
  <cols>
    <col min="1" max="1" width="15.42578125" customWidth="1"/>
    <col min="2" max="2" width="18.42578125" customWidth="1"/>
    <col min="3" max="3" width="15.28515625" customWidth="1"/>
    <col min="6" max="6" width="13.7109375" customWidth="1"/>
    <col min="9" max="9" width="18" customWidth="1"/>
  </cols>
  <sheetData>
    <row r="1" spans="1:10">
      <c r="A1" t="s">
        <v>35</v>
      </c>
    </row>
    <row r="2" spans="1:10" ht="18.75">
      <c r="B2" s="17" t="s">
        <v>40</v>
      </c>
      <c r="C2" s="17" t="s">
        <v>41</v>
      </c>
      <c r="G2" s="41" t="s">
        <v>43</v>
      </c>
      <c r="H2" s="42"/>
      <c r="I2" s="43"/>
    </row>
    <row r="3" spans="1:10">
      <c r="B3" s="16" t="s">
        <v>29</v>
      </c>
      <c r="C3" s="16" t="s">
        <v>30</v>
      </c>
      <c r="G3" s="1">
        <v>0</v>
      </c>
      <c r="H3" s="1">
        <v>0.3</v>
      </c>
      <c r="I3" t="s">
        <v>44</v>
      </c>
    </row>
    <row r="4" spans="1:10">
      <c r="B4" s="15">
        <v>162</v>
      </c>
      <c r="C4" s="15">
        <v>120</v>
      </c>
      <c r="G4" s="1">
        <v>0.3</v>
      </c>
      <c r="H4" s="1">
        <v>0.8</v>
      </c>
      <c r="I4" t="s">
        <v>45</v>
      </c>
    </row>
    <row r="5" spans="1:10">
      <c r="B5" s="15">
        <v>164</v>
      </c>
      <c r="C5" s="15">
        <v>65</v>
      </c>
      <c r="G5" s="1">
        <v>0.8</v>
      </c>
      <c r="H5" s="1">
        <v>1</v>
      </c>
      <c r="I5" t="s">
        <v>46</v>
      </c>
    </row>
    <row r="6" spans="1:10">
      <c r="B6" s="15">
        <v>165</v>
      </c>
      <c r="C6" s="15">
        <v>68</v>
      </c>
    </row>
    <row r="7" spans="1:10">
      <c r="B7" s="15">
        <v>166</v>
      </c>
      <c r="C7" s="15">
        <v>66</v>
      </c>
    </row>
    <row r="8" spans="1:10" ht="18.75">
      <c r="B8" s="15">
        <v>168</v>
      </c>
      <c r="C8" s="15">
        <v>68</v>
      </c>
      <c r="G8" s="41" t="s">
        <v>47</v>
      </c>
      <c r="H8" s="42"/>
      <c r="I8" s="43"/>
    </row>
    <row r="9" spans="1:10">
      <c r="B9" s="15">
        <v>170</v>
      </c>
      <c r="C9" s="15">
        <v>50</v>
      </c>
    </row>
    <row r="10" spans="1:10" ht="18.75">
      <c r="B10" s="15">
        <v>170</v>
      </c>
      <c r="C10" s="15">
        <v>70</v>
      </c>
      <c r="G10" t="s">
        <v>48</v>
      </c>
      <c r="J10" s="18" t="str">
        <f>IF(ABS(C20)&gt;=0.8,I5,IF(ABS(C20)&lt;=0.3,I3,I4))</f>
        <v>mierna</v>
      </c>
    </row>
    <row r="11" spans="1:10">
      <c r="B11" s="15">
        <v>175</v>
      </c>
      <c r="C11" s="15">
        <v>68</v>
      </c>
    </row>
    <row r="12" spans="1:10">
      <c r="B12" s="15">
        <v>177</v>
      </c>
      <c r="C12" s="15">
        <v>75</v>
      </c>
    </row>
    <row r="13" spans="1:10">
      <c r="B13" s="15">
        <v>178</v>
      </c>
      <c r="C13" s="15">
        <v>70</v>
      </c>
    </row>
    <row r="15" spans="1:10" ht="18.75">
      <c r="B15" s="10" t="s">
        <v>14</v>
      </c>
      <c r="C15">
        <f>AVERAGE(B4:B13)</f>
        <v>169.5</v>
      </c>
      <c r="D15" s="40" t="s">
        <v>31</v>
      </c>
      <c r="E15" s="40"/>
      <c r="F15" s="40"/>
    </row>
    <row r="16" spans="1:10" ht="18.75">
      <c r="B16" s="10" t="s">
        <v>15</v>
      </c>
      <c r="C16">
        <f>AVERAGE(C4:C13)</f>
        <v>72</v>
      </c>
      <c r="D16" s="40"/>
      <c r="E16" s="40"/>
      <c r="F16" s="40"/>
    </row>
    <row r="17" spans="2:6" ht="18.75">
      <c r="B17" s="10" t="s">
        <v>21</v>
      </c>
      <c r="C17" s="14">
        <f>STDEVP(B4:B13)</f>
        <v>5.2962250707461447</v>
      </c>
      <c r="D17" s="40" t="s">
        <v>32</v>
      </c>
      <c r="E17" s="40"/>
      <c r="F17" s="40"/>
    </row>
    <row r="18" spans="2:6" ht="18.75">
      <c r="B18" s="10" t="s">
        <v>22</v>
      </c>
      <c r="C18" s="14">
        <f>STDEVP(C4:C13)</f>
        <v>17.140595088852663</v>
      </c>
      <c r="D18" s="40"/>
      <c r="E18" s="40"/>
      <c r="F18" s="40"/>
    </row>
    <row r="19" spans="2:6" ht="18.75">
      <c r="B19" s="12" t="s">
        <v>25</v>
      </c>
      <c r="C19" s="14">
        <f>COVAR(B4:B13,C4:C13)</f>
        <v>-30.5</v>
      </c>
      <c r="D19" s="40" t="s">
        <v>42</v>
      </c>
      <c r="E19" s="40"/>
      <c r="F19" s="40"/>
    </row>
    <row r="20" spans="2:6" ht="18.75">
      <c r="B20" s="10" t="s">
        <v>28</v>
      </c>
      <c r="C20" s="14">
        <f>CORREL(B4:B13,C4:C13)</f>
        <v>-0.33597542410424297</v>
      </c>
      <c r="D20" s="40" t="s">
        <v>34</v>
      </c>
      <c r="E20" s="40"/>
      <c r="F20" s="40"/>
    </row>
  </sheetData>
  <mergeCells count="6">
    <mergeCell ref="D15:F16"/>
    <mergeCell ref="D17:F18"/>
    <mergeCell ref="D19:F19"/>
    <mergeCell ref="D20:F20"/>
    <mergeCell ref="G2:I2"/>
    <mergeCell ref="G8:I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B15" sqref="B15:F20"/>
    </sheetView>
  </sheetViews>
  <sheetFormatPr defaultRowHeight="15"/>
  <cols>
    <col min="1" max="1" width="10.5703125" customWidth="1"/>
    <col min="2" max="2" width="22.28515625" customWidth="1"/>
    <col min="3" max="3" width="27.42578125" customWidth="1"/>
    <col min="9" max="9" width="22.7109375" customWidth="1"/>
  </cols>
  <sheetData>
    <row r="1" spans="1:9">
      <c r="A1" t="s">
        <v>37</v>
      </c>
    </row>
    <row r="3" spans="1:9" ht="18.75">
      <c r="B3" s="16" t="s">
        <v>38</v>
      </c>
      <c r="C3" s="16" t="s">
        <v>39</v>
      </c>
      <c r="G3" s="41" t="s">
        <v>43</v>
      </c>
      <c r="H3" s="42"/>
      <c r="I3" s="43"/>
    </row>
    <row r="4" spans="1:9">
      <c r="B4" s="15">
        <v>96.7</v>
      </c>
      <c r="C4" s="15">
        <v>6638.78</v>
      </c>
      <c r="G4" s="1">
        <v>0</v>
      </c>
      <c r="H4" s="1">
        <v>0.3</v>
      </c>
      <c r="I4" t="s">
        <v>44</v>
      </c>
    </row>
    <row r="5" spans="1:9">
      <c r="B5" s="15">
        <v>67.7</v>
      </c>
      <c r="C5" s="15">
        <v>7634.6</v>
      </c>
      <c r="G5" s="1">
        <v>0.3</v>
      </c>
      <c r="H5" s="1">
        <v>0.8</v>
      </c>
      <c r="I5" t="s">
        <v>45</v>
      </c>
    </row>
    <row r="6" spans="1:9">
      <c r="B6" s="15">
        <v>62.3</v>
      </c>
      <c r="C6" s="15">
        <v>7634.6</v>
      </c>
      <c r="G6" s="1">
        <v>0.8</v>
      </c>
      <c r="H6" s="1">
        <v>1</v>
      </c>
      <c r="I6" t="s">
        <v>46</v>
      </c>
    </row>
    <row r="7" spans="1:9">
      <c r="B7" s="15">
        <v>67.7</v>
      </c>
      <c r="C7" s="15">
        <v>7634.6</v>
      </c>
    </row>
    <row r="8" spans="1:9">
      <c r="B8" s="15">
        <v>38.700000000000003</v>
      </c>
      <c r="C8" s="15">
        <v>9294.2999999999993</v>
      </c>
    </row>
    <row r="9" spans="1:9" ht="18.75">
      <c r="B9" s="15">
        <v>95.2</v>
      </c>
      <c r="C9" s="15">
        <v>6306.84</v>
      </c>
      <c r="G9" s="41" t="s">
        <v>47</v>
      </c>
      <c r="H9" s="42"/>
      <c r="I9" s="43"/>
    </row>
    <row r="10" spans="1:9">
      <c r="B10" s="15">
        <v>62.3</v>
      </c>
      <c r="C10" s="15">
        <v>7302.66</v>
      </c>
    </row>
    <row r="11" spans="1:9">
      <c r="B11" s="15">
        <v>67.7</v>
      </c>
      <c r="C11" s="15">
        <v>7966.54</v>
      </c>
      <c r="G11" t="s">
        <v>49</v>
      </c>
    </row>
    <row r="12" spans="1:9">
      <c r="B12" s="15">
        <v>79.3</v>
      </c>
      <c r="C12" s="15">
        <v>6970.72</v>
      </c>
    </row>
    <row r="13" spans="1:9">
      <c r="B13" s="15">
        <v>67.7</v>
      </c>
      <c r="C13" s="15">
        <v>7966.54</v>
      </c>
    </row>
    <row r="15" spans="1:9" ht="18.75">
      <c r="B15" s="10" t="s">
        <v>14</v>
      </c>
      <c r="C15">
        <f>AVERAGE(B4:B13)</f>
        <v>70.53</v>
      </c>
      <c r="D15" s="40" t="s">
        <v>31</v>
      </c>
      <c r="E15" s="40"/>
      <c r="F15" s="40"/>
    </row>
    <row r="16" spans="1:9" ht="18.75">
      <c r="B16" s="10" t="s">
        <v>15</v>
      </c>
      <c r="C16">
        <f>AVERAGE(C4:C13)</f>
        <v>7535.0179999999991</v>
      </c>
      <c r="D16" s="40"/>
      <c r="E16" s="40"/>
      <c r="F16" s="40"/>
    </row>
    <row r="17" spans="2:6" ht="18.75">
      <c r="B17" s="10" t="s">
        <v>21</v>
      </c>
      <c r="C17" s="14">
        <f>_xlfn.STDEV.P(B4:B13)</f>
        <v>15.971978587513869</v>
      </c>
      <c r="D17" s="40" t="s">
        <v>32</v>
      </c>
      <c r="E17" s="40"/>
      <c r="F17" s="40"/>
    </row>
    <row r="18" spans="2:6" ht="18.75">
      <c r="B18" s="10" t="s">
        <v>22</v>
      </c>
      <c r="C18" s="14">
        <f>_xlfn.STDEV.P(C4:C13)</f>
        <v>786.21444771513256</v>
      </c>
      <c r="D18" s="40"/>
      <c r="E18" s="40"/>
      <c r="F18" s="40"/>
    </row>
    <row r="19" spans="2:6" ht="18.75">
      <c r="B19" s="12" t="s">
        <v>25</v>
      </c>
      <c r="C19" s="14">
        <f>_xlfn.COVARIANCE.P(B4:B13,C4:C13)</f>
        <v>-11661.384139999996</v>
      </c>
      <c r="D19" s="40" t="s">
        <v>33</v>
      </c>
      <c r="E19" s="40"/>
      <c r="F19" s="40"/>
    </row>
    <row r="20" spans="2:6" ht="18.75">
      <c r="B20" s="10" t="s">
        <v>28</v>
      </c>
      <c r="C20" s="14">
        <f>CORREL(B4:B13,C4:C13)</f>
        <v>-0.92864636302305592</v>
      </c>
      <c r="D20" s="40" t="s">
        <v>34</v>
      </c>
      <c r="E20" s="40"/>
      <c r="F20" s="40"/>
    </row>
  </sheetData>
  <mergeCells count="6">
    <mergeCell ref="D15:F16"/>
    <mergeCell ref="D17:F18"/>
    <mergeCell ref="D19:F19"/>
    <mergeCell ref="D20:F20"/>
    <mergeCell ref="G3:I3"/>
    <mergeCell ref="G9:I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4"/>
  <sheetViews>
    <sheetView topLeftCell="A17" workbookViewId="0">
      <selection activeCell="J26" sqref="J26"/>
    </sheetView>
  </sheetViews>
  <sheetFormatPr defaultRowHeight="15"/>
  <cols>
    <col min="1" max="1" width="12.85546875" customWidth="1"/>
    <col min="2" max="3" width="13" style="1" customWidth="1"/>
    <col min="4" max="4" width="18.140625" style="1" customWidth="1"/>
    <col min="5" max="5" width="19.28515625" style="1" customWidth="1"/>
    <col min="6" max="6" width="18.140625" style="1" customWidth="1"/>
    <col min="8" max="8" width="12.85546875" customWidth="1"/>
    <col min="9" max="9" width="13.85546875" customWidth="1"/>
    <col min="10" max="10" width="17.5703125" customWidth="1"/>
    <col min="11" max="11" width="11.140625" customWidth="1"/>
  </cols>
  <sheetData>
    <row r="1" spans="1:9" ht="18.75">
      <c r="A1" s="45" t="s">
        <v>36</v>
      </c>
      <c r="B1" s="45"/>
      <c r="C1" s="45"/>
      <c r="D1" s="45"/>
      <c r="E1" s="45"/>
      <c r="F1" s="45"/>
    </row>
    <row r="3" spans="1:9">
      <c r="D3" s="46" t="s">
        <v>9</v>
      </c>
      <c r="E3" s="46"/>
      <c r="F3" s="46"/>
    </row>
    <row r="4" spans="1:9">
      <c r="D4" s="4" t="s">
        <v>0</v>
      </c>
      <c r="E4" s="4" t="s">
        <v>1</v>
      </c>
      <c r="F4" s="4" t="s">
        <v>2</v>
      </c>
    </row>
    <row r="5" spans="1:9">
      <c r="D5" s="5">
        <v>0.11</v>
      </c>
      <c r="E5" s="5">
        <v>0.18</v>
      </c>
      <c r="F5" s="5">
        <v>0.25</v>
      </c>
    </row>
    <row r="6" spans="1:9">
      <c r="A6" s="44" t="s">
        <v>10</v>
      </c>
      <c r="B6" s="4" t="s">
        <v>3</v>
      </c>
      <c r="C6" s="5">
        <v>28</v>
      </c>
      <c r="D6" s="4">
        <v>0</v>
      </c>
      <c r="E6" s="4">
        <v>0</v>
      </c>
      <c r="F6" s="4">
        <v>9</v>
      </c>
      <c r="G6" s="6">
        <f>SUM(D6:F6)</f>
        <v>9</v>
      </c>
      <c r="H6" s="20">
        <f>C6*G6</f>
        <v>252</v>
      </c>
      <c r="I6" s="37">
        <f>POWER((C6-$K$28),2)*G6</f>
        <v>4618.964334705076</v>
      </c>
    </row>
    <row r="7" spans="1:9">
      <c r="A7" s="44"/>
      <c r="B7" s="4" t="s">
        <v>4</v>
      </c>
      <c r="C7" s="5">
        <v>33</v>
      </c>
      <c r="D7" s="4">
        <v>0</v>
      </c>
      <c r="E7" s="4">
        <v>12</v>
      </c>
      <c r="F7" s="4">
        <v>5</v>
      </c>
      <c r="G7" s="6">
        <f t="shared" ref="G7:G10" si="0">SUM(D7:F7)</f>
        <v>17</v>
      </c>
      <c r="H7" s="20">
        <f t="shared" ref="H7:H10" si="1">C7*G7</f>
        <v>561</v>
      </c>
      <c r="I7" s="37">
        <f t="shared" ref="I7:I10" si="2">POWER((C7-$K$28),2)*G7</f>
        <v>5298.4758420972421</v>
      </c>
    </row>
    <row r="8" spans="1:9">
      <c r="A8" s="44"/>
      <c r="B8" s="4" t="s">
        <v>5</v>
      </c>
      <c r="C8" s="5">
        <v>48</v>
      </c>
      <c r="D8" s="4">
        <v>2</v>
      </c>
      <c r="E8" s="4">
        <v>15</v>
      </c>
      <c r="F8" s="4">
        <v>3</v>
      </c>
      <c r="G8" s="6">
        <f t="shared" si="0"/>
        <v>20</v>
      </c>
      <c r="H8" s="20">
        <f t="shared" si="1"/>
        <v>960</v>
      </c>
      <c r="I8" s="37">
        <f t="shared" si="2"/>
        <v>140.9083981100444</v>
      </c>
    </row>
    <row r="9" spans="1:9">
      <c r="A9" s="44"/>
      <c r="B9" s="4" t="s">
        <v>6</v>
      </c>
      <c r="C9" s="5">
        <v>63</v>
      </c>
      <c r="D9" s="4">
        <v>10</v>
      </c>
      <c r="E9" s="4">
        <v>20</v>
      </c>
      <c r="F9" s="4">
        <v>0</v>
      </c>
      <c r="G9" s="6">
        <f t="shared" si="0"/>
        <v>30</v>
      </c>
      <c r="H9" s="20">
        <f t="shared" si="1"/>
        <v>1890</v>
      </c>
      <c r="I9" s="37">
        <f t="shared" si="2"/>
        <v>4572.4737082761758</v>
      </c>
    </row>
    <row r="10" spans="1:9">
      <c r="A10" s="44"/>
      <c r="B10" s="4" t="s">
        <v>65</v>
      </c>
      <c r="C10" s="5">
        <v>88</v>
      </c>
      <c r="D10" s="4">
        <v>5</v>
      </c>
      <c r="E10" s="4">
        <v>0</v>
      </c>
      <c r="F10" s="4">
        <v>0</v>
      </c>
      <c r="G10" s="6">
        <f t="shared" si="0"/>
        <v>5</v>
      </c>
      <c r="H10" s="20">
        <f t="shared" si="1"/>
        <v>440</v>
      </c>
      <c r="I10" s="37">
        <f t="shared" si="2"/>
        <v>6973.4987044657819</v>
      </c>
    </row>
    <row r="11" spans="1:9" ht="18.75">
      <c r="D11" s="6">
        <f>SUM(D6:D10)</f>
        <v>17</v>
      </c>
      <c r="E11" s="6">
        <f t="shared" ref="E11:F11" si="3">SUM(E6:E10)</f>
        <v>47</v>
      </c>
      <c r="F11" s="6">
        <f t="shared" si="3"/>
        <v>17</v>
      </c>
      <c r="G11" s="7">
        <f>SUM(G6:G10)</f>
        <v>81</v>
      </c>
    </row>
    <row r="12" spans="1:9" ht="26.25" customHeight="1">
      <c r="D12" s="20">
        <f>D5*D11</f>
        <v>1.87</v>
      </c>
      <c r="E12" s="20">
        <f t="shared" ref="E12:F12" si="4">E5*E11</f>
        <v>8.4599999999999991</v>
      </c>
      <c r="F12" s="20">
        <f t="shared" si="4"/>
        <v>4.25</v>
      </c>
      <c r="G12" s="9"/>
    </row>
    <row r="13" spans="1:9" ht="24.75" customHeight="1">
      <c r="D13" s="22">
        <f>POWER((D5-$K$29),2)*D11</f>
        <v>8.329999999999993E-2</v>
      </c>
      <c r="E13" s="22">
        <f t="shared" ref="E13:F13" si="5">POWER((E5-$K$29),2)*E11</f>
        <v>3.6207482954480034E-32</v>
      </c>
      <c r="F13" s="22">
        <f t="shared" si="5"/>
        <v>8.3300000000000082E-2</v>
      </c>
      <c r="G13" s="9"/>
    </row>
    <row r="16" spans="1:9" ht="15.75">
      <c r="A16" s="47" t="s">
        <v>50</v>
      </c>
      <c r="B16" s="47"/>
      <c r="D16" s="46" t="s">
        <v>9</v>
      </c>
      <c r="E16" s="46"/>
      <c r="F16" s="46"/>
    </row>
    <row r="17" spans="1:11">
      <c r="D17" s="4" t="s">
        <v>0</v>
      </c>
      <c r="E17" s="4" t="s">
        <v>1</v>
      </c>
      <c r="F17" s="4" t="s">
        <v>2</v>
      </c>
    </row>
    <row r="18" spans="1:11">
      <c r="D18" s="5">
        <v>0.11</v>
      </c>
      <c r="E18" s="5">
        <v>0.18</v>
      </c>
      <c r="F18" s="5">
        <v>0.25</v>
      </c>
    </row>
    <row r="19" spans="1:11">
      <c r="A19" s="44" t="s">
        <v>10</v>
      </c>
      <c r="B19" s="4" t="s">
        <v>3</v>
      </c>
      <c r="C19" s="5">
        <v>28</v>
      </c>
      <c r="D19" s="11">
        <f>$C19*D$18*D6</f>
        <v>0</v>
      </c>
      <c r="E19" s="11">
        <f t="shared" ref="E19:F19" si="6">$C19*E$18*E6</f>
        <v>0</v>
      </c>
      <c r="F19" s="11">
        <f t="shared" si="6"/>
        <v>63</v>
      </c>
      <c r="G19" s="8"/>
    </row>
    <row r="20" spans="1:11">
      <c r="A20" s="44"/>
      <c r="B20" s="4" t="s">
        <v>4</v>
      </c>
      <c r="C20" s="5">
        <v>33</v>
      </c>
      <c r="D20" s="11">
        <f t="shared" ref="D20:F23" si="7">$C20*D$18*D7</f>
        <v>0</v>
      </c>
      <c r="E20" s="11">
        <f t="shared" si="7"/>
        <v>71.28</v>
      </c>
      <c r="F20" s="11">
        <f t="shared" si="7"/>
        <v>41.25</v>
      </c>
      <c r="G20" s="8"/>
    </row>
    <row r="21" spans="1:11">
      <c r="A21" s="44"/>
      <c r="B21" s="4" t="s">
        <v>5</v>
      </c>
      <c r="C21" s="5">
        <v>48</v>
      </c>
      <c r="D21" s="11">
        <f t="shared" si="7"/>
        <v>10.56</v>
      </c>
      <c r="E21" s="11">
        <f t="shared" si="7"/>
        <v>129.60000000000002</v>
      </c>
      <c r="F21" s="11">
        <f t="shared" si="7"/>
        <v>36</v>
      </c>
      <c r="G21" s="8"/>
    </row>
    <row r="22" spans="1:11">
      <c r="A22" s="44"/>
      <c r="B22" s="4" t="s">
        <v>6</v>
      </c>
      <c r="C22" s="5">
        <v>63</v>
      </c>
      <c r="D22" s="11">
        <f t="shared" si="7"/>
        <v>69.3</v>
      </c>
      <c r="E22" s="11">
        <f t="shared" si="7"/>
        <v>226.8</v>
      </c>
      <c r="F22" s="11">
        <f t="shared" si="7"/>
        <v>0</v>
      </c>
      <c r="G22" s="8"/>
    </row>
    <row r="23" spans="1:11">
      <c r="A23" s="44"/>
      <c r="B23" s="4" t="s">
        <v>65</v>
      </c>
      <c r="C23" s="5">
        <v>88</v>
      </c>
      <c r="D23" s="11">
        <f t="shared" si="7"/>
        <v>48.4</v>
      </c>
      <c r="E23" s="11">
        <f t="shared" si="7"/>
        <v>0</v>
      </c>
      <c r="F23" s="11">
        <f t="shared" si="7"/>
        <v>0</v>
      </c>
      <c r="G23" s="8"/>
    </row>
    <row r="24" spans="1:11" ht="18.75">
      <c r="D24" s="8"/>
      <c r="E24" s="8"/>
      <c r="F24" s="8"/>
      <c r="G24" s="13"/>
    </row>
    <row r="26" spans="1:11" ht="15.75">
      <c r="A26" s="19" t="s">
        <v>7</v>
      </c>
    </row>
    <row r="27" spans="1:11" ht="15.75">
      <c r="A27" s="19" t="s">
        <v>8</v>
      </c>
      <c r="B27" s="2" t="s">
        <v>11</v>
      </c>
    </row>
    <row r="28" spans="1:11" ht="18.75">
      <c r="A28" s="19" t="s">
        <v>12</v>
      </c>
      <c r="B28" s="2" t="s">
        <v>13</v>
      </c>
      <c r="J28" s="10" t="s">
        <v>14</v>
      </c>
      <c r="K28" s="23">
        <f>SUM(H6:H10)/G11</f>
        <v>50.654320987654323</v>
      </c>
    </row>
    <row r="29" spans="1:11" ht="18.75">
      <c r="A29" s="19" t="s">
        <v>16</v>
      </c>
      <c r="B29" s="2" t="s">
        <v>17</v>
      </c>
      <c r="J29" s="10" t="s">
        <v>15</v>
      </c>
      <c r="K29" s="24">
        <f>SUM(D12:F12)/G11</f>
        <v>0.17999999999999997</v>
      </c>
    </row>
    <row r="30" spans="1:11" ht="18.75">
      <c r="A30" s="19" t="s">
        <v>18</v>
      </c>
      <c r="B30" s="2" t="s">
        <v>19</v>
      </c>
      <c r="J30" s="10" t="s">
        <v>21</v>
      </c>
      <c r="K30" s="23">
        <f>SQRT(SUM(I6:I10)/G11)</f>
        <v>16.331564903378464</v>
      </c>
    </row>
    <row r="31" spans="1:11" ht="18.75">
      <c r="A31" s="19" t="s">
        <v>20</v>
      </c>
      <c r="B31" s="2" t="s">
        <v>23</v>
      </c>
      <c r="J31" s="10" t="s">
        <v>22</v>
      </c>
      <c r="K31" s="23">
        <f>SQRT(SUM(D13:F13)/G11)</f>
        <v>4.535184807101901E-2</v>
      </c>
    </row>
    <row r="32" spans="1:11" ht="20.25" customHeight="1">
      <c r="A32" s="19" t="s">
        <v>24</v>
      </c>
      <c r="B32" s="21" t="s">
        <v>52</v>
      </c>
      <c r="J32" s="12" t="s">
        <v>25</v>
      </c>
      <c r="K32" s="25">
        <f>SUM(D19:F23)/G11-K28*K29</f>
        <v>-0.52283950617283814</v>
      </c>
    </row>
    <row r="33" spans="1:11" ht="18.75" customHeight="1">
      <c r="A33" s="19" t="s">
        <v>26</v>
      </c>
      <c r="B33" s="27" t="s">
        <v>53</v>
      </c>
      <c r="C33" s="26"/>
      <c r="D33" s="26"/>
      <c r="E33" s="26"/>
      <c r="J33" s="10" t="s">
        <v>28</v>
      </c>
      <c r="K33" s="25">
        <f>K32/(K30*K31)</f>
        <v>-0.70590393936232809</v>
      </c>
    </row>
    <row r="34" spans="1:11" ht="15.75">
      <c r="A34" s="19" t="s">
        <v>51</v>
      </c>
      <c r="B34" s="3" t="s">
        <v>27</v>
      </c>
    </row>
  </sheetData>
  <mergeCells count="6">
    <mergeCell ref="A19:A23"/>
    <mergeCell ref="A1:F1"/>
    <mergeCell ref="D3:F3"/>
    <mergeCell ref="A6:A10"/>
    <mergeCell ref="A16:B16"/>
    <mergeCell ref="D16:F16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L18" sqref="L18"/>
    </sheetView>
  </sheetViews>
  <sheetFormatPr defaultRowHeight="15"/>
  <cols>
    <col min="1" max="1" width="12.85546875" customWidth="1"/>
    <col min="2" max="3" width="13" style="1" customWidth="1"/>
    <col min="4" max="4" width="18.140625" style="1" customWidth="1"/>
    <col min="5" max="5" width="19.28515625" style="1" customWidth="1"/>
    <col min="6" max="6" width="18.140625" style="1" customWidth="1"/>
    <col min="8" max="8" width="14.5703125" customWidth="1"/>
    <col min="9" max="9" width="12.140625" customWidth="1"/>
    <col min="10" max="10" width="17.5703125" customWidth="1"/>
    <col min="11" max="11" width="11.140625" customWidth="1"/>
  </cols>
  <sheetData>
    <row r="1" spans="1:9" ht="18.75">
      <c r="A1" s="45" t="s">
        <v>36</v>
      </c>
      <c r="B1" s="45"/>
      <c r="C1" s="45"/>
      <c r="D1" s="45"/>
      <c r="E1" s="45"/>
      <c r="F1" s="45"/>
    </row>
    <row r="3" spans="1:9">
      <c r="D3" s="46" t="s">
        <v>9</v>
      </c>
      <c r="E3" s="46"/>
      <c r="F3" s="46"/>
    </row>
    <row r="4" spans="1:9">
      <c r="D4" s="4" t="s">
        <v>0</v>
      </c>
      <c r="E4" s="4" t="s">
        <v>1</v>
      </c>
      <c r="F4" s="4" t="s">
        <v>2</v>
      </c>
    </row>
    <row r="5" spans="1:9">
      <c r="D5" s="5">
        <v>0.11</v>
      </c>
      <c r="E5" s="5">
        <v>0.18</v>
      </c>
      <c r="F5" s="5">
        <v>0.25</v>
      </c>
    </row>
    <row r="6" spans="1:9">
      <c r="A6" s="44" t="s">
        <v>10</v>
      </c>
      <c r="B6" s="4" t="s">
        <v>3</v>
      </c>
      <c r="C6" s="5">
        <v>23</v>
      </c>
      <c r="D6" s="4">
        <v>0</v>
      </c>
      <c r="E6" s="4">
        <v>0</v>
      </c>
      <c r="F6" s="4">
        <v>9</v>
      </c>
      <c r="G6" s="6">
        <f>SUM(D6:F6)</f>
        <v>9</v>
      </c>
      <c r="H6" s="20">
        <f>C6*G6</f>
        <v>207</v>
      </c>
      <c r="I6" s="37">
        <f>POWER((C6-$K$28),2)*G6</f>
        <v>8780.3840877914972</v>
      </c>
    </row>
    <row r="7" spans="1:9">
      <c r="A7" s="44"/>
      <c r="B7" s="4" t="s">
        <v>4</v>
      </c>
      <c r="C7" s="5">
        <v>38</v>
      </c>
      <c r="D7" s="4">
        <v>0</v>
      </c>
      <c r="E7" s="4">
        <v>12</v>
      </c>
      <c r="F7" s="4">
        <v>5</v>
      </c>
      <c r="G7" s="6">
        <f t="shared" ref="G7:G10" si="0">SUM(D7:F7)</f>
        <v>17</v>
      </c>
      <c r="H7" s="20">
        <f t="shared" ref="H7:H10" si="1">C7*G7</f>
        <v>646</v>
      </c>
      <c r="I7" s="37">
        <f t="shared" ref="I7:I10" si="2">POWER((C7-$K$28),2)*G7</f>
        <v>4480.5403139765294</v>
      </c>
    </row>
    <row r="8" spans="1:9">
      <c r="A8" s="44"/>
      <c r="B8" s="4" t="s">
        <v>5</v>
      </c>
      <c r="C8" s="5">
        <v>53</v>
      </c>
      <c r="D8" s="4">
        <v>2</v>
      </c>
      <c r="E8" s="4">
        <v>15</v>
      </c>
      <c r="F8" s="4">
        <v>3</v>
      </c>
      <c r="G8" s="6">
        <f t="shared" si="0"/>
        <v>20</v>
      </c>
      <c r="H8" s="20">
        <f t="shared" si="1"/>
        <v>1060</v>
      </c>
      <c r="I8" s="37">
        <f t="shared" si="2"/>
        <v>30.483158055174613</v>
      </c>
    </row>
    <row r="9" spans="1:9">
      <c r="A9" s="44"/>
      <c r="B9" s="4" t="s">
        <v>6</v>
      </c>
      <c r="C9" s="5">
        <v>68</v>
      </c>
      <c r="D9" s="4">
        <v>10</v>
      </c>
      <c r="E9" s="4">
        <v>20</v>
      </c>
      <c r="F9" s="4">
        <v>0</v>
      </c>
      <c r="G9" s="6">
        <f t="shared" si="0"/>
        <v>30</v>
      </c>
      <c r="H9" s="20">
        <f t="shared" si="1"/>
        <v>2040</v>
      </c>
      <c r="I9" s="37">
        <f t="shared" si="2"/>
        <v>5684.6136259716495</v>
      </c>
    </row>
    <row r="10" spans="1:9">
      <c r="A10" s="44"/>
      <c r="B10" s="4" t="s">
        <v>65</v>
      </c>
      <c r="C10" s="5">
        <v>88</v>
      </c>
      <c r="D10" s="4">
        <v>5</v>
      </c>
      <c r="E10" s="4">
        <v>0</v>
      </c>
      <c r="F10" s="4">
        <v>0</v>
      </c>
      <c r="G10" s="6">
        <f t="shared" si="0"/>
        <v>5</v>
      </c>
      <c r="H10" s="20">
        <f t="shared" si="1"/>
        <v>440</v>
      </c>
      <c r="I10" s="37">
        <f t="shared" si="2"/>
        <v>5700.5220240816934</v>
      </c>
    </row>
    <row r="11" spans="1:9" ht="18.75">
      <c r="D11" s="6">
        <f>SUM(D6:D10)</f>
        <v>17</v>
      </c>
      <c r="E11" s="6">
        <f t="shared" ref="E11:F11" si="3">SUM(E6:E10)</f>
        <v>47</v>
      </c>
      <c r="F11" s="6">
        <f t="shared" si="3"/>
        <v>17</v>
      </c>
      <c r="G11" s="7">
        <f>SUM(G6:G10)</f>
        <v>81</v>
      </c>
    </row>
    <row r="12" spans="1:9" ht="26.25" customHeight="1">
      <c r="D12" s="20">
        <f>D5*D11</f>
        <v>1.87</v>
      </c>
      <c r="E12" s="20">
        <f t="shared" ref="E12:F12" si="4">E5*E11</f>
        <v>8.4599999999999991</v>
      </c>
      <c r="F12" s="20">
        <f t="shared" si="4"/>
        <v>4.25</v>
      </c>
      <c r="G12" s="9"/>
    </row>
    <row r="13" spans="1:9" ht="24.75" customHeight="1">
      <c r="D13" s="22">
        <f>POWER((D5-$K$29),2)*D11</f>
        <v>8.329999999999993E-2</v>
      </c>
      <c r="E13" s="22">
        <f t="shared" ref="E13:F13" si="5">POWER((E5-$K$29),2)*E11</f>
        <v>3.6207482954480034E-32</v>
      </c>
      <c r="F13" s="22">
        <f t="shared" si="5"/>
        <v>8.3300000000000082E-2</v>
      </c>
      <c r="G13" s="9"/>
    </row>
    <row r="16" spans="1:9" ht="15.75">
      <c r="A16" s="47" t="s">
        <v>50</v>
      </c>
      <c r="B16" s="47"/>
      <c r="D16" s="46" t="s">
        <v>9</v>
      </c>
      <c r="E16" s="46"/>
      <c r="F16" s="46"/>
    </row>
    <row r="17" spans="1:11">
      <c r="D17" s="4" t="s">
        <v>0</v>
      </c>
      <c r="E17" s="4" t="s">
        <v>1</v>
      </c>
      <c r="F17" s="4" t="s">
        <v>2</v>
      </c>
    </row>
    <row r="18" spans="1:11">
      <c r="D18" s="5">
        <v>0.11</v>
      </c>
      <c r="E18" s="5">
        <v>0.18</v>
      </c>
      <c r="F18" s="5">
        <v>0.25</v>
      </c>
    </row>
    <row r="19" spans="1:11">
      <c r="A19" s="44" t="s">
        <v>10</v>
      </c>
      <c r="B19" s="4" t="s">
        <v>3</v>
      </c>
      <c r="C19" s="5">
        <v>23</v>
      </c>
      <c r="D19" s="11">
        <f>$C19*D$18*D6</f>
        <v>0</v>
      </c>
      <c r="E19" s="11">
        <f t="shared" ref="E19:F19" si="6">$C19*E$18*E6</f>
        <v>0</v>
      </c>
      <c r="F19" s="11">
        <f t="shared" si="6"/>
        <v>51.75</v>
      </c>
      <c r="G19" s="8"/>
    </row>
    <row r="20" spans="1:11">
      <c r="A20" s="44"/>
      <c r="B20" s="4" t="s">
        <v>4</v>
      </c>
      <c r="C20" s="5">
        <v>38</v>
      </c>
      <c r="D20" s="11">
        <f t="shared" ref="D20:F20" si="7">$C20*D$18*D7</f>
        <v>0</v>
      </c>
      <c r="E20" s="11">
        <f t="shared" si="7"/>
        <v>82.08</v>
      </c>
      <c r="F20" s="11">
        <f t="shared" si="7"/>
        <v>47.5</v>
      </c>
      <c r="G20" s="8"/>
    </row>
    <row r="21" spans="1:11">
      <c r="A21" s="44"/>
      <c r="B21" s="4" t="s">
        <v>5</v>
      </c>
      <c r="C21" s="5">
        <v>53</v>
      </c>
      <c r="D21" s="11">
        <f t="shared" ref="D21:F21" si="8">$C21*D$18*D8</f>
        <v>11.66</v>
      </c>
      <c r="E21" s="11">
        <f t="shared" si="8"/>
        <v>143.1</v>
      </c>
      <c r="F21" s="11">
        <f t="shared" si="8"/>
        <v>39.75</v>
      </c>
      <c r="G21" s="8"/>
    </row>
    <row r="22" spans="1:11">
      <c r="A22" s="44"/>
      <c r="B22" s="4" t="s">
        <v>6</v>
      </c>
      <c r="C22" s="5">
        <v>68</v>
      </c>
      <c r="D22" s="11">
        <f t="shared" ref="D22:F22" si="9">$C22*D$18*D9</f>
        <v>74.800000000000011</v>
      </c>
      <c r="E22" s="11">
        <f t="shared" si="9"/>
        <v>244.8</v>
      </c>
      <c r="F22" s="11">
        <f t="shared" si="9"/>
        <v>0</v>
      </c>
      <c r="G22" s="8"/>
    </row>
    <row r="23" spans="1:11">
      <c r="A23" s="44"/>
      <c r="B23" s="4" t="s">
        <v>65</v>
      </c>
      <c r="C23" s="5">
        <v>88</v>
      </c>
      <c r="D23" s="11">
        <f t="shared" ref="D23:F23" si="10">$C23*D$18*D10</f>
        <v>48.4</v>
      </c>
      <c r="E23" s="11">
        <f t="shared" si="10"/>
        <v>0</v>
      </c>
      <c r="F23" s="11">
        <f t="shared" si="10"/>
        <v>0</v>
      </c>
      <c r="G23" s="8"/>
    </row>
    <row r="24" spans="1:11" ht="18.75">
      <c r="D24" s="8"/>
      <c r="E24" s="8"/>
      <c r="F24" s="8"/>
      <c r="G24" s="13"/>
    </row>
    <row r="26" spans="1:11" ht="15.75">
      <c r="A26" s="19" t="s">
        <v>7</v>
      </c>
    </row>
    <row r="27" spans="1:11" ht="15.75">
      <c r="A27" s="19" t="s">
        <v>8</v>
      </c>
      <c r="B27" s="2" t="s">
        <v>11</v>
      </c>
    </row>
    <row r="28" spans="1:11" ht="18.75">
      <c r="A28" s="19" t="s">
        <v>12</v>
      </c>
      <c r="B28" s="2" t="s">
        <v>13</v>
      </c>
      <c r="J28" s="10" t="s">
        <v>14</v>
      </c>
      <c r="K28" s="23">
        <f>SUM(H6:H10)/G11</f>
        <v>54.23456790123457</v>
      </c>
    </row>
    <row r="29" spans="1:11" ht="18.75">
      <c r="A29" s="19" t="s">
        <v>16</v>
      </c>
      <c r="B29" s="2" t="s">
        <v>17</v>
      </c>
      <c r="J29" s="10" t="s">
        <v>15</v>
      </c>
      <c r="K29" s="24">
        <f>SUM(D12:F12)/G11</f>
        <v>0.17999999999999997</v>
      </c>
    </row>
    <row r="30" spans="1:11" ht="18.75">
      <c r="A30" s="19" t="s">
        <v>18</v>
      </c>
      <c r="B30" s="2" t="s">
        <v>19</v>
      </c>
      <c r="J30" s="10" t="s">
        <v>21</v>
      </c>
      <c r="K30" s="23">
        <f>SQRT(SUM(I6:I10)/G11)</f>
        <v>17.454188082045356</v>
      </c>
    </row>
    <row r="31" spans="1:11" ht="18.75">
      <c r="A31" s="19" t="s">
        <v>20</v>
      </c>
      <c r="B31" s="2" t="s">
        <v>23</v>
      </c>
      <c r="J31" s="10" t="s">
        <v>22</v>
      </c>
      <c r="K31" s="23">
        <f>SQRT(SUM(D13:F13)/G11)</f>
        <v>4.535184807101901E-2</v>
      </c>
    </row>
    <row r="32" spans="1:11" ht="20.25" customHeight="1">
      <c r="A32" s="19" t="s">
        <v>24</v>
      </c>
      <c r="B32" s="21" t="s">
        <v>52</v>
      </c>
      <c r="J32" s="12" t="s">
        <v>25</v>
      </c>
      <c r="K32" s="25">
        <f>SUM(D19:F23)/G11-K28*K29</f>
        <v>-0.5790123456790095</v>
      </c>
    </row>
    <row r="33" spans="1:11" ht="18.75" customHeight="1">
      <c r="A33" s="19" t="s">
        <v>26</v>
      </c>
      <c r="B33" s="27" t="s">
        <v>53</v>
      </c>
      <c r="C33" s="26"/>
      <c r="D33" s="26"/>
      <c r="E33" s="26"/>
      <c r="J33" s="10" t="s">
        <v>28</v>
      </c>
      <c r="K33" s="25">
        <f>K32/(K30*K31)</f>
        <v>-0.7314643817248333</v>
      </c>
    </row>
    <row r="34" spans="1:11" ht="15.75">
      <c r="A34" s="19" t="s">
        <v>51</v>
      </c>
      <c r="B34" s="3" t="s">
        <v>27</v>
      </c>
    </row>
  </sheetData>
  <mergeCells count="6">
    <mergeCell ref="A1:F1"/>
    <mergeCell ref="D3:F3"/>
    <mergeCell ref="A6:A10"/>
    <mergeCell ref="D16:F16"/>
    <mergeCell ref="A19:A23"/>
    <mergeCell ref="A16:B16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L39"/>
  <sheetViews>
    <sheetView tabSelected="1" topLeftCell="A10" workbookViewId="0">
      <selection activeCell="B40" sqref="B40"/>
    </sheetView>
  </sheetViews>
  <sheetFormatPr defaultRowHeight="15"/>
  <cols>
    <col min="1" max="1" width="22.28515625" customWidth="1"/>
  </cols>
  <sheetData>
    <row r="2" spans="1:5">
      <c r="B2" s="32" t="s">
        <v>57</v>
      </c>
      <c r="C2" s="32" t="s">
        <v>58</v>
      </c>
    </row>
    <row r="3" spans="1:5" ht="45">
      <c r="A3" s="28" t="s">
        <v>54</v>
      </c>
      <c r="B3" s="29" t="s">
        <v>55</v>
      </c>
      <c r="C3" s="30" t="s">
        <v>56</v>
      </c>
    </row>
    <row r="4" spans="1:5">
      <c r="A4" s="28">
        <v>1</v>
      </c>
      <c r="B4" s="31">
        <v>11</v>
      </c>
      <c r="C4" s="31">
        <v>9</v>
      </c>
    </row>
    <row r="5" spans="1:5">
      <c r="A5" s="28">
        <v>2</v>
      </c>
      <c r="B5" s="31">
        <v>18</v>
      </c>
      <c r="C5" s="31">
        <v>16</v>
      </c>
    </row>
    <row r="6" spans="1:5">
      <c r="A6" s="28">
        <v>3</v>
      </c>
      <c r="B6" s="31">
        <v>15</v>
      </c>
      <c r="C6" s="31">
        <v>15</v>
      </c>
    </row>
    <row r="7" spans="1:5">
      <c r="A7" s="28">
        <v>4</v>
      </c>
      <c r="B7" s="31">
        <v>14</v>
      </c>
      <c r="C7" s="31">
        <v>11</v>
      </c>
    </row>
    <row r="8" spans="1:5">
      <c r="A8" s="28">
        <v>5</v>
      </c>
      <c r="B8" s="31">
        <v>17</v>
      </c>
      <c r="C8" s="31">
        <v>14</v>
      </c>
    </row>
    <row r="10" spans="1:5" ht="18.75">
      <c r="A10" s="10" t="s">
        <v>14</v>
      </c>
      <c r="B10">
        <f>AVERAGE(B4:B8)</f>
        <v>15</v>
      </c>
      <c r="C10" s="40" t="s">
        <v>31</v>
      </c>
      <c r="D10" s="40"/>
      <c r="E10" s="40"/>
    </row>
    <row r="11" spans="1:5" ht="18.75">
      <c r="A11" s="10" t="s">
        <v>15</v>
      </c>
      <c r="B11">
        <f>AVERAGE(C4:C8)</f>
        <v>13</v>
      </c>
      <c r="C11" s="40"/>
      <c r="D11" s="40"/>
      <c r="E11" s="40"/>
    </row>
    <row r="12" spans="1:5" ht="18.75">
      <c r="A12" s="10" t="s">
        <v>21</v>
      </c>
      <c r="B12" s="14">
        <f>_xlfn.STDEV.P(B4:B8)</f>
        <v>2.4494897427831779</v>
      </c>
      <c r="C12" s="40" t="s">
        <v>32</v>
      </c>
      <c r="D12" s="40"/>
      <c r="E12" s="40"/>
    </row>
    <row r="13" spans="1:5" ht="18.75">
      <c r="A13" s="10" t="s">
        <v>22</v>
      </c>
      <c r="B13" s="14">
        <f>_xlfn.STDEV.P(C4:C8)</f>
        <v>2.6076809620810595</v>
      </c>
      <c r="C13" s="40"/>
      <c r="D13" s="40"/>
      <c r="E13" s="40"/>
    </row>
    <row r="14" spans="1:5" ht="18.75">
      <c r="A14" s="12" t="s">
        <v>25</v>
      </c>
      <c r="B14" s="14">
        <f>_xlfn.COVARIANCE.P(B4:B8,C4:C8)</f>
        <v>5.8</v>
      </c>
      <c r="C14" s="40" t="s">
        <v>33</v>
      </c>
      <c r="D14" s="40"/>
      <c r="E14" s="40"/>
    </row>
    <row r="15" spans="1:5" ht="18.75">
      <c r="A15" s="10" t="s">
        <v>28</v>
      </c>
      <c r="B15" s="14">
        <f>CORREL(B4:B8,C4:C8)</f>
        <v>0.90802522207346681</v>
      </c>
      <c r="C15" s="40" t="s">
        <v>34</v>
      </c>
      <c r="D15" s="40"/>
      <c r="E15" s="40"/>
    </row>
    <row r="18" spans="1:12">
      <c r="A18" s="33" t="s">
        <v>59</v>
      </c>
      <c r="B18" s="33">
        <v>1</v>
      </c>
      <c r="C18" s="33">
        <v>2</v>
      </c>
      <c r="D18" s="33">
        <v>3</v>
      </c>
      <c r="E18" s="33">
        <v>4</v>
      </c>
      <c r="F18" s="33">
        <v>5</v>
      </c>
      <c r="G18" s="33">
        <v>6</v>
      </c>
      <c r="H18" s="33">
        <v>7</v>
      </c>
      <c r="I18" s="33">
        <v>8</v>
      </c>
      <c r="J18" s="33">
        <v>9</v>
      </c>
      <c r="K18" s="33">
        <v>10</v>
      </c>
    </row>
    <row r="19" spans="1:12">
      <c r="A19" s="34" t="s">
        <v>60</v>
      </c>
      <c r="B19" s="35">
        <v>123</v>
      </c>
      <c r="C19" s="35">
        <v>128</v>
      </c>
      <c r="D19" s="35">
        <v>134</v>
      </c>
      <c r="E19" s="35">
        <v>139</v>
      </c>
      <c r="F19" s="35">
        <v>132</v>
      </c>
      <c r="G19" s="35">
        <v>125</v>
      </c>
      <c r="H19" s="35">
        <v>142</v>
      </c>
      <c r="I19" s="35">
        <v>138</v>
      </c>
      <c r="J19" s="35">
        <v>140</v>
      </c>
      <c r="K19" s="35">
        <v>129</v>
      </c>
      <c r="L19" t="s">
        <v>57</v>
      </c>
    </row>
    <row r="20" spans="1:12">
      <c r="A20" s="36" t="s">
        <v>61</v>
      </c>
      <c r="B20" s="35">
        <v>24</v>
      </c>
      <c r="C20" s="35">
        <v>22</v>
      </c>
      <c r="D20" s="35">
        <v>35</v>
      </c>
      <c r="E20" s="35">
        <v>31</v>
      </c>
      <c r="F20" s="35">
        <v>27</v>
      </c>
      <c r="G20" s="35">
        <v>24</v>
      </c>
      <c r="H20" s="35">
        <v>34</v>
      </c>
      <c r="I20" s="35">
        <v>38</v>
      </c>
      <c r="J20" s="35">
        <v>34</v>
      </c>
      <c r="K20" s="35">
        <v>31</v>
      </c>
      <c r="L20" t="s">
        <v>58</v>
      </c>
    </row>
    <row r="22" spans="1:12" ht="18.75">
      <c r="A22" s="10" t="s">
        <v>14</v>
      </c>
      <c r="B22">
        <f>AVERAGE(B19:K19)</f>
        <v>133</v>
      </c>
      <c r="C22" s="40" t="s">
        <v>31</v>
      </c>
      <c r="D22" s="40"/>
      <c r="E22" s="40"/>
    </row>
    <row r="23" spans="1:12" ht="18.75">
      <c r="A23" s="10" t="s">
        <v>15</v>
      </c>
      <c r="B23">
        <f>AVERAGE(B20:K20)</f>
        <v>30</v>
      </c>
      <c r="C23" s="40"/>
      <c r="D23" s="40"/>
      <c r="E23" s="40"/>
    </row>
    <row r="24" spans="1:12" ht="18.75">
      <c r="A24" s="10" t="s">
        <v>21</v>
      </c>
      <c r="B24" s="14">
        <f>_xlfn.STDEV.P(B19:K19)</f>
        <v>6.3087241182350011</v>
      </c>
      <c r="C24" s="40" t="s">
        <v>32</v>
      </c>
      <c r="D24" s="40"/>
      <c r="E24" s="40"/>
    </row>
    <row r="25" spans="1:12" ht="18.75">
      <c r="A25" s="10" t="s">
        <v>22</v>
      </c>
      <c r="B25" s="14">
        <f>_xlfn.STDEV.P(B20:K20)</f>
        <v>5.1768716422179137</v>
      </c>
      <c r="C25" s="40"/>
      <c r="D25" s="40"/>
      <c r="E25" s="40"/>
    </row>
    <row r="26" spans="1:12" ht="18.75">
      <c r="A26" s="12" t="s">
        <v>25</v>
      </c>
      <c r="B26" s="14">
        <f>_xlfn.COVARIANCE.P(B19:K19,B20:K20)</f>
        <v>26.2</v>
      </c>
      <c r="C26" s="40" t="s">
        <v>33</v>
      </c>
      <c r="D26" s="40"/>
      <c r="E26" s="40"/>
    </row>
    <row r="27" spans="1:12" ht="18.75">
      <c r="A27" s="10" t="s">
        <v>28</v>
      </c>
      <c r="B27" s="14">
        <f>CORREL(B19:K19,B20:K20)</f>
        <v>0.80221791854814695</v>
      </c>
      <c r="C27" s="40" t="s">
        <v>34</v>
      </c>
      <c r="D27" s="40"/>
      <c r="E27" s="40"/>
    </row>
    <row r="30" spans="1:12">
      <c r="A30" s="33" t="s">
        <v>62</v>
      </c>
      <c r="B30" s="33">
        <v>1</v>
      </c>
      <c r="C30" s="33">
        <v>2</v>
      </c>
      <c r="D30" s="33">
        <v>3</v>
      </c>
      <c r="E30" s="33">
        <v>4</v>
      </c>
      <c r="F30" s="33">
        <v>5</v>
      </c>
    </row>
    <row r="31" spans="1:12">
      <c r="A31" s="30" t="s">
        <v>63</v>
      </c>
      <c r="B31" s="31">
        <v>8</v>
      </c>
      <c r="C31" s="31">
        <v>8</v>
      </c>
      <c r="D31" s="31">
        <v>12</v>
      </c>
      <c r="E31" s="31">
        <v>13</v>
      </c>
      <c r="F31" s="31">
        <v>14</v>
      </c>
      <c r="G31" t="s">
        <v>57</v>
      </c>
    </row>
    <row r="32" spans="1:12">
      <c r="A32" s="29" t="s">
        <v>64</v>
      </c>
      <c r="B32" s="31">
        <v>7</v>
      </c>
      <c r="C32" s="31">
        <v>7</v>
      </c>
      <c r="D32" s="31">
        <v>9</v>
      </c>
      <c r="E32" s="31">
        <v>10</v>
      </c>
      <c r="F32" s="31">
        <v>15</v>
      </c>
      <c r="G32" t="s">
        <v>58</v>
      </c>
    </row>
    <row r="34" spans="1:5" ht="18.75">
      <c r="A34" s="10" t="s">
        <v>14</v>
      </c>
      <c r="B34">
        <f>AVERAGE(B31:F31)</f>
        <v>11</v>
      </c>
      <c r="C34" s="40" t="s">
        <v>31</v>
      </c>
      <c r="D34" s="40"/>
      <c r="E34" s="40"/>
    </row>
    <row r="35" spans="1:5" ht="18.75">
      <c r="A35" s="10" t="s">
        <v>15</v>
      </c>
      <c r="B35">
        <f>AVERAGE(B32:F32)</f>
        <v>9.6</v>
      </c>
      <c r="C35" s="40"/>
      <c r="D35" s="40"/>
      <c r="E35" s="40"/>
    </row>
    <row r="36" spans="1:5" ht="18.75">
      <c r="A36" s="10" t="s">
        <v>21</v>
      </c>
      <c r="B36" s="14">
        <f>_xlfn.STDEV.P(B31:F31)</f>
        <v>2.5298221281347035</v>
      </c>
      <c r="C36" s="40" t="s">
        <v>32</v>
      </c>
      <c r="D36" s="40"/>
      <c r="E36" s="40"/>
    </row>
    <row r="37" spans="1:5" ht="18.75">
      <c r="A37" s="10" t="s">
        <v>22</v>
      </c>
      <c r="B37" s="14">
        <f>_xlfn.STDEV.P(B32:F32)</f>
        <v>2.9393876913398138</v>
      </c>
      <c r="C37" s="40"/>
      <c r="D37" s="40"/>
      <c r="E37" s="40"/>
    </row>
    <row r="38" spans="1:5" ht="18.75">
      <c r="A38" s="12" t="s">
        <v>25</v>
      </c>
      <c r="B38" s="14">
        <f>_xlfn.COVARIANCE.P(B31:F31,B32:F32)</f>
        <v>6.4</v>
      </c>
      <c r="C38" s="40" t="s">
        <v>33</v>
      </c>
      <c r="D38" s="40"/>
      <c r="E38" s="40"/>
    </row>
    <row r="39" spans="1:5" ht="18.75">
      <c r="A39" s="10" t="s">
        <v>28</v>
      </c>
      <c r="B39" s="14">
        <f>CORREL(B31:F31,B32:F32)</f>
        <v>0.86066296582387036</v>
      </c>
      <c r="C39" s="40" t="s">
        <v>34</v>
      </c>
      <c r="D39" s="40"/>
      <c r="E39" s="40"/>
    </row>
  </sheetData>
  <mergeCells count="12">
    <mergeCell ref="C39:E39"/>
    <mergeCell ref="C10:E11"/>
    <mergeCell ref="C12:E13"/>
    <mergeCell ref="C14:E14"/>
    <mergeCell ref="C15:E15"/>
    <mergeCell ref="C22:E23"/>
    <mergeCell ref="C24:E25"/>
    <mergeCell ref="C26:E26"/>
    <mergeCell ref="C27:E27"/>
    <mergeCell ref="C34:E35"/>
    <mergeCell ref="C36:E37"/>
    <mergeCell ref="C38:E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6</vt:i4>
      </vt:variant>
    </vt:vector>
  </HeadingPairs>
  <TitlesOfParts>
    <vt:vector size="6" baseType="lpstr">
      <vt:lpstr>úvod</vt:lpstr>
      <vt:lpstr>str.27-Príklad1.17</vt:lpstr>
      <vt:lpstr>str.32-úloha1.22</vt:lpstr>
      <vt:lpstr>str.30-Príklad 1.18pôv</vt:lpstr>
      <vt:lpstr>str.30-Príklad 1.18opr</vt:lpstr>
      <vt:lpstr>www.luba</vt:lpstr>
    </vt:vector>
  </TitlesOfParts>
  <Company>Gymnázium Hlohovec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učiteľ</cp:lastModifiedBy>
  <dcterms:created xsi:type="dcterms:W3CDTF">2012-03-21T11:17:46Z</dcterms:created>
  <dcterms:modified xsi:type="dcterms:W3CDTF">2013-12-04T11:22:16Z</dcterms:modified>
</cp:coreProperties>
</file>